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660000" sheetId="1" r:id="rId1"/>
    <sheet name="0503721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G21" i="2"/>
  <c r="G28" i="2"/>
  <c r="G27" i="2"/>
  <c r="G26" i="2" s="1"/>
  <c r="G51" i="2"/>
  <c r="G50" i="2"/>
  <c r="G49" i="2"/>
  <c r="G58" i="2"/>
  <c r="G57" i="2"/>
  <c r="G56" i="2"/>
  <c r="G55" i="2"/>
  <c r="G54" i="2"/>
  <c r="G70" i="2"/>
  <c r="G74" i="2"/>
  <c r="G73" i="2"/>
  <c r="G87" i="2"/>
  <c r="G84" i="2" s="1"/>
  <c r="G86" i="2"/>
  <c r="G85" i="2"/>
  <c r="G108" i="2"/>
  <c r="G107" i="2"/>
  <c r="G103" i="2" s="1"/>
  <c r="G106" i="2"/>
  <c r="G105" i="2"/>
  <c r="G104" i="2"/>
  <c r="G114" i="2"/>
  <c r="G110" i="2" s="1"/>
  <c r="G113" i="2"/>
  <c r="G112" i="2"/>
  <c r="G111" i="2"/>
  <c r="D17" i="2"/>
  <c r="E17" i="2"/>
  <c r="F17" i="2"/>
  <c r="G17" i="2"/>
  <c r="D20" i="2"/>
  <c r="E20" i="2"/>
  <c r="F20" i="2"/>
  <c r="G20" i="2"/>
  <c r="D23" i="2"/>
  <c r="E23" i="2"/>
  <c r="F23" i="2"/>
  <c r="G24" i="2"/>
  <c r="G23" i="2" s="1"/>
  <c r="D26" i="2"/>
  <c r="E26" i="2"/>
  <c r="F26" i="2"/>
  <c r="D30" i="2"/>
  <c r="E30" i="2"/>
  <c r="F30" i="2"/>
  <c r="G31" i="2"/>
  <c r="G30" i="2" s="1"/>
  <c r="D33" i="2"/>
  <c r="E33" i="2"/>
  <c r="F33" i="2"/>
  <c r="G34" i="2"/>
  <c r="G33" i="2" s="1"/>
  <c r="D41" i="2"/>
  <c r="E41" i="2"/>
  <c r="F41" i="2"/>
  <c r="G42" i="2"/>
  <c r="G41" i="2" s="1"/>
  <c r="D44" i="2"/>
  <c r="E44" i="2"/>
  <c r="F44" i="2"/>
  <c r="G45" i="2"/>
  <c r="G44" i="2" s="1"/>
  <c r="D48" i="2"/>
  <c r="E48" i="2"/>
  <c r="F48" i="2"/>
  <c r="G48" i="2"/>
  <c r="D53" i="2"/>
  <c r="E53" i="2"/>
  <c r="F53" i="2"/>
  <c r="G53" i="2"/>
  <c r="D60" i="2"/>
  <c r="E60" i="2"/>
  <c r="F60" i="2"/>
  <c r="G61" i="2"/>
  <c r="G60" i="2" s="1"/>
  <c r="D63" i="2"/>
  <c r="E63" i="2"/>
  <c r="F63" i="2"/>
  <c r="G64" i="2"/>
  <c r="G63" i="2" s="1"/>
  <c r="D66" i="2"/>
  <c r="E66" i="2"/>
  <c r="F66" i="2"/>
  <c r="G66" i="2"/>
  <c r="G67" i="2"/>
  <c r="D69" i="2"/>
  <c r="E69" i="2"/>
  <c r="F69" i="2"/>
  <c r="G69" i="2"/>
  <c r="D72" i="2"/>
  <c r="E72" i="2"/>
  <c r="F72" i="2"/>
  <c r="G72" i="2"/>
  <c r="D76" i="2"/>
  <c r="E76" i="2"/>
  <c r="F76" i="2"/>
  <c r="G77" i="2"/>
  <c r="G76" i="2" s="1"/>
  <c r="D84" i="2"/>
  <c r="E84" i="2"/>
  <c r="F84" i="2"/>
  <c r="G91" i="2"/>
  <c r="D93" i="2"/>
  <c r="E93" i="2"/>
  <c r="F93" i="2"/>
  <c r="G94" i="2"/>
  <c r="G95" i="2"/>
  <c r="D96" i="2"/>
  <c r="E96" i="2"/>
  <c r="F96" i="2"/>
  <c r="G97" i="2"/>
  <c r="G96" i="2" s="1"/>
  <c r="G98" i="2"/>
  <c r="D99" i="2"/>
  <c r="E99" i="2"/>
  <c r="F99" i="2"/>
  <c r="G100" i="2"/>
  <c r="G99" i="2" s="1"/>
  <c r="G101" i="2"/>
  <c r="D103" i="2"/>
  <c r="E103" i="2"/>
  <c r="F103" i="2"/>
  <c r="D110" i="2"/>
  <c r="E110" i="2"/>
  <c r="F110" i="2"/>
  <c r="D116" i="2"/>
  <c r="E116" i="2"/>
  <c r="F116" i="2"/>
  <c r="G117" i="2"/>
  <c r="G118" i="2"/>
  <c r="D119" i="2"/>
  <c r="E119" i="2"/>
  <c r="F119" i="2"/>
  <c r="G125" i="2"/>
  <c r="G119" i="2" s="1"/>
  <c r="G126" i="2"/>
  <c r="G127" i="2"/>
  <c r="D130" i="2"/>
  <c r="E130" i="2"/>
  <c r="F130" i="2"/>
  <c r="G131" i="2"/>
  <c r="G130" i="2" s="1"/>
  <c r="G132" i="2"/>
  <c r="D133" i="2"/>
  <c r="E133" i="2"/>
  <c r="F133" i="2"/>
  <c r="G134" i="2"/>
  <c r="G135" i="2"/>
  <c r="D136" i="2"/>
  <c r="E136" i="2"/>
  <c r="F136" i="2"/>
  <c r="G137" i="2"/>
  <c r="G136" i="2" s="1"/>
  <c r="G138" i="2"/>
  <c r="D139" i="2"/>
  <c r="E139" i="2"/>
  <c r="F139" i="2"/>
  <c r="G140" i="2"/>
  <c r="G139" i="2" s="1"/>
  <c r="G141" i="2"/>
  <c r="D142" i="2"/>
  <c r="E142" i="2"/>
  <c r="F142" i="2"/>
  <c r="G143" i="2"/>
  <c r="G142" i="2" s="1"/>
  <c r="G144" i="2"/>
  <c r="D145" i="2"/>
  <c r="E145" i="2"/>
  <c r="F145" i="2"/>
  <c r="G146" i="2"/>
  <c r="G147" i="2"/>
  <c r="D154" i="2"/>
  <c r="E154" i="2"/>
  <c r="F154" i="2"/>
  <c r="G155" i="2"/>
  <c r="G154" i="2" s="1"/>
  <c r="G156" i="2"/>
  <c r="D157" i="2"/>
  <c r="E157" i="2"/>
  <c r="F157" i="2"/>
  <c r="G158" i="2"/>
  <c r="G159" i="2"/>
  <c r="D160" i="2"/>
  <c r="D153" i="2" s="1"/>
  <c r="E160" i="2"/>
  <c r="F160" i="2"/>
  <c r="G161" i="2"/>
  <c r="G162" i="2"/>
  <c r="G163" i="2"/>
  <c r="G164" i="2"/>
  <c r="G102" i="2" l="1"/>
  <c r="E129" i="2"/>
  <c r="D16" i="2"/>
  <c r="F153" i="2"/>
  <c r="G145" i="2"/>
  <c r="G133" i="2"/>
  <c r="D129" i="2"/>
  <c r="D102" i="2"/>
  <c r="D92" i="2" s="1"/>
  <c r="D89" i="2" s="1"/>
  <c r="F47" i="2"/>
  <c r="G160" i="2"/>
  <c r="E153" i="2"/>
  <c r="E128" i="2" s="1"/>
  <c r="G116" i="2"/>
  <c r="G92" i="2" s="1"/>
  <c r="G93" i="2"/>
  <c r="E47" i="2"/>
  <c r="F16" i="2"/>
  <c r="F90" i="2" s="1"/>
  <c r="G153" i="2"/>
  <c r="E102" i="2"/>
  <c r="G157" i="2"/>
  <c r="F129" i="2"/>
  <c r="F128" i="2" s="1"/>
  <c r="F102" i="2"/>
  <c r="D47" i="2"/>
  <c r="E16" i="2"/>
  <c r="D128" i="2"/>
  <c r="F92" i="2"/>
  <c r="G129" i="2"/>
  <c r="E92" i="2"/>
  <c r="G47" i="2"/>
  <c r="G16" i="2"/>
  <c r="E90" i="2"/>
  <c r="D90" i="2"/>
  <c r="G90" i="2" l="1"/>
  <c r="E89" i="2"/>
  <c r="G128" i="2"/>
  <c r="G89" i="2" s="1"/>
  <c r="F89" i="2"/>
</calcChain>
</file>

<file path=xl/sharedStrings.xml><?xml version="1.0" encoding="utf-8"?>
<sst xmlns="http://schemas.openxmlformats.org/spreadsheetml/2006/main" count="453" uniqueCount="321">
  <si>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</si>
  <si>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</si>
  <si>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</si>
  <si>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</si>
  <si>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</si>
  <si>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</si>
  <si>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</si>
  <si>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</si>
  <si>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</si>
  <si>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</si>
  <si>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(телефон, e-mail)</t>
  </si>
  <si>
    <t>(расшифровка подписи)</t>
  </si>
  <si>
    <t>(должность)</t>
  </si>
  <si>
    <t xml:space="preserve">(подпись)                          </t>
  </si>
  <si>
    <t>Исполнитель      _______________________________________________</t>
  </si>
  <si>
    <t>(подпись)</t>
  </si>
  <si>
    <t>(уполномоченное лицо)</t>
  </si>
  <si>
    <t>Руководитель</t>
  </si>
  <si>
    <t>(наименование, ОГРН, ИНН, КПП, местонахождение )</t>
  </si>
  <si>
    <t>Централизованная бухгалтерия</t>
  </si>
  <si>
    <t>Главный бухгалтер</t>
  </si>
  <si>
    <t>Руководитель      ____________________________________________________</t>
  </si>
  <si>
    <t>х</t>
  </si>
  <si>
    <t>560</t>
  </si>
  <si>
    <t>Чистое изменение резервов предстоящих расходов</t>
  </si>
  <si>
    <t>550</t>
  </si>
  <si>
    <t>Чистое изменение доходов будущих периодов</t>
  </si>
  <si>
    <t>830</t>
  </si>
  <si>
    <t>542</t>
  </si>
  <si>
    <t>уменьшение прочей кредиторской задолженности</t>
  </si>
  <si>
    <t>730</t>
  </si>
  <si>
    <t>541</t>
  </si>
  <si>
    <t>540</t>
  </si>
  <si>
    <t>820</t>
  </si>
  <si>
    <t>532</t>
  </si>
  <si>
    <t>уменьшение задолженности по внешним привлеченным заимствованиям</t>
  </si>
  <si>
    <t>720</t>
  </si>
  <si>
    <t>531</t>
  </si>
  <si>
    <t>530</t>
  </si>
  <si>
    <t>Чистое увеличение  задолженности по внешним привлеченным 
заимствованиям</t>
  </si>
  <si>
    <t>810</t>
  </si>
  <si>
    <t>522</t>
  </si>
  <si>
    <t>уменьшениезадолженности по внутренним привлеченным заимствованиям</t>
  </si>
  <si>
    <t>710</t>
  </si>
  <si>
    <t>521</t>
  </si>
  <si>
    <t>520</t>
  </si>
  <si>
    <t>Чистое увеличение задолженности по внутренним привлеченным 
заимствованиям</t>
  </si>
  <si>
    <t>510</t>
  </si>
  <si>
    <t>7</t>
  </si>
  <si>
    <t>6</t>
  </si>
  <si>
    <t>деятельность</t>
  </si>
  <si>
    <t>заданию</t>
  </si>
  <si>
    <t>средствами</t>
  </si>
  <si>
    <t>ки</t>
  </si>
  <si>
    <t>Итого</t>
  </si>
  <si>
    <t>доход</t>
  </si>
  <si>
    <t>государственному</t>
  </si>
  <si>
    <t>с целевыми</t>
  </si>
  <si>
    <t>стро-</t>
  </si>
  <si>
    <t>Наименование показателя</t>
  </si>
  <si>
    <t>Приносящая</t>
  </si>
  <si>
    <t>Деятельность по</t>
  </si>
  <si>
    <t>Деятельность</t>
  </si>
  <si>
    <t>Код анали-тики</t>
  </si>
  <si>
    <t>Код</t>
  </si>
  <si>
    <t>Форма 0503721 с.5</t>
  </si>
  <si>
    <t>660</t>
  </si>
  <si>
    <t>482</t>
  </si>
  <si>
    <t>уменьшение дебиторской задолженности</t>
  </si>
  <si>
    <t>481</t>
  </si>
  <si>
    <t>480</t>
  </si>
  <si>
    <t>650</t>
  </si>
  <si>
    <t>472</t>
  </si>
  <si>
    <t>уменьшение стоимости иных финансовых активов</t>
  </si>
  <si>
    <t>471</t>
  </si>
  <si>
    <t>470</t>
  </si>
  <si>
    <t>640</t>
  </si>
  <si>
    <t>462</t>
  </si>
  <si>
    <t>уменьшение задолженности по предоставленным займам (ссудам)</t>
  </si>
  <si>
    <t>461</t>
  </si>
  <si>
    <t>460</t>
  </si>
  <si>
    <t>Чистое предоставление займов (ссуд)</t>
  </si>
  <si>
    <t>630</t>
  </si>
  <si>
    <t>452</t>
  </si>
  <si>
    <t>уменьшение стоимости акций и иных финансовых инструментов</t>
  </si>
  <si>
    <t>451</t>
  </si>
  <si>
    <t>450</t>
  </si>
  <si>
    <t>Чистое поступление акций и иных финансовых инструментов</t>
  </si>
  <si>
    <t>620</t>
  </si>
  <si>
    <t>442</t>
  </si>
  <si>
    <t>уменьшение стоимости ценных бумаг, кроме акций и иных 
финансовых инструментов</t>
  </si>
  <si>
    <t>441</t>
  </si>
  <si>
    <t>440</t>
  </si>
  <si>
    <t>Чистое поступление ценных бумаг, кроме акций</t>
  </si>
  <si>
    <t>610</t>
  </si>
  <si>
    <t>432</t>
  </si>
  <si>
    <t>выбытие денежных средств и их эквивалентов</t>
  </si>
  <si>
    <t>431</t>
  </si>
  <si>
    <t>430</t>
  </si>
  <si>
    <t>Чистое поступление денежных средств и их эквивалентов</t>
  </si>
  <si>
    <t>420</t>
  </si>
  <si>
    <t>410</t>
  </si>
  <si>
    <t>400</t>
  </si>
  <si>
    <t>Чистое изменение расходов будущих периодов</t>
  </si>
  <si>
    <t>392</t>
  </si>
  <si>
    <t>уменьшение затрат</t>
  </si>
  <si>
    <t xml:space="preserve">х
</t>
  </si>
  <si>
    <t>391</t>
  </si>
  <si>
    <t>Форма 0503721 с.4</t>
  </si>
  <si>
    <t>390</t>
  </si>
  <si>
    <t>Чистое изменение затрат на изготовление готовой продукции 
(работ, услуг)</t>
  </si>
  <si>
    <t>372</t>
  </si>
  <si>
    <t>уменьшение стоимости прав пользования активом</t>
  </si>
  <si>
    <t>350</t>
  </si>
  <si>
    <t>371</t>
  </si>
  <si>
    <t>370</t>
  </si>
  <si>
    <t>Чистое поступление прав пользования активом</t>
  </si>
  <si>
    <t>362</t>
  </si>
  <si>
    <t>уменьшение стоимости материальных запасов
      в том числе:</t>
  </si>
  <si>
    <t>340</t>
  </si>
  <si>
    <t>361</t>
  </si>
  <si>
    <t>360</t>
  </si>
  <si>
    <t>Чистое поступление материальных запасов</t>
  </si>
  <si>
    <t>43Х</t>
  </si>
  <si>
    <t>352</t>
  </si>
  <si>
    <t>уменьшение стоимости непроизведенных активов</t>
  </si>
  <si>
    <t>330</t>
  </si>
  <si>
    <t>351</t>
  </si>
  <si>
    <t>Чистое поступление непроизведенных активов</t>
  </si>
  <si>
    <t>42Х</t>
  </si>
  <si>
    <t>332</t>
  </si>
  <si>
    <t>уменьшение стоимости нематериальных активов</t>
  </si>
  <si>
    <t>320</t>
  </si>
  <si>
    <t>331</t>
  </si>
  <si>
    <t>Чистое поступление нематериальных активов</t>
  </si>
  <si>
    <t>41Х</t>
  </si>
  <si>
    <t>322</t>
  </si>
  <si>
    <t>уменьшение стоимости основных средств</t>
  </si>
  <si>
    <t>310</t>
  </si>
  <si>
    <t>321</t>
  </si>
  <si>
    <t>302</t>
  </si>
  <si>
    <t>301</t>
  </si>
  <si>
    <t>300</t>
  </si>
  <si>
    <t>290</t>
  </si>
  <si>
    <t>270</t>
  </si>
  <si>
    <t>Форма 0503721 с.3</t>
  </si>
  <si>
    <t>280</t>
  </si>
  <si>
    <t>260</t>
  </si>
  <si>
    <t>250</t>
  </si>
  <si>
    <t>240</t>
  </si>
  <si>
    <t>230</t>
  </si>
  <si>
    <t>210</t>
  </si>
  <si>
    <t>190</t>
  </si>
  <si>
    <t>220</t>
  </si>
  <si>
    <t>170</t>
  </si>
  <si>
    <t>160</t>
  </si>
  <si>
    <t>200</t>
  </si>
  <si>
    <t>150</t>
  </si>
  <si>
    <t>110</t>
  </si>
  <si>
    <t>180</t>
  </si>
  <si>
    <t>100</t>
  </si>
  <si>
    <t>pprch</t>
  </si>
  <si>
    <t>ukonf</t>
  </si>
  <si>
    <t>oktmor</t>
  </si>
  <si>
    <t>pravopr</t>
  </si>
  <si>
    <t>Форма 0503721 с.2</t>
  </si>
  <si>
    <t>090</t>
  </si>
  <si>
    <t>070</t>
  </si>
  <si>
    <t>060</t>
  </si>
  <si>
    <t>140</t>
  </si>
  <si>
    <t>050</t>
  </si>
  <si>
    <t>130</t>
  </si>
  <si>
    <t>040</t>
  </si>
  <si>
    <t>120</t>
  </si>
  <si>
    <t>030</t>
  </si>
  <si>
    <t>010</t>
  </si>
  <si>
    <r>
      <t xml:space="preserve">Доходы </t>
    </r>
    <r>
      <rPr>
        <sz val="9"/>
        <rFont val="Arial Cyr"/>
        <charset val="204"/>
      </rPr>
      <t>(стр.030 + стр.040 + стр.050 + стр.060 + стр.070 + стр.090 + стр.100 + стр.110)</t>
    </r>
  </si>
  <si>
    <t>ruk3</t>
  </si>
  <si>
    <t>ruk2</t>
  </si>
  <si>
    <t>glbuhg2</t>
  </si>
  <si>
    <t>ROWS_OLAP</t>
  </si>
  <si>
    <t>COLS_OLAP</t>
  </si>
  <si>
    <t>RESERVE2</t>
  </si>
  <si>
    <t>по ОКЕИ</t>
  </si>
  <si>
    <t>Единица измерения: руб.</t>
  </si>
  <si>
    <t>RESERVE1</t>
  </si>
  <si>
    <t>Глава по БК</t>
  </si>
  <si>
    <t>Периодичность:  годовая</t>
  </si>
  <si>
    <t>INN</t>
  </si>
  <si>
    <t>ИНН</t>
  </si>
  <si>
    <t>Наименование органа, осуществляющего полномочия учредителя</t>
  </si>
  <si>
    <t>VRO</t>
  </si>
  <si>
    <t>по ОКПО</t>
  </si>
  <si>
    <t>VID</t>
  </si>
  <si>
    <t>по ОКТМО</t>
  </si>
  <si>
    <t>Учредитель</t>
  </si>
  <si>
    <t>ROD</t>
  </si>
  <si>
    <t>Обособленное подразделение</t>
  </si>
  <si>
    <t>RDT</t>
  </si>
  <si>
    <t>Учреждение</t>
  </si>
  <si>
    <t>PRP</t>
  </si>
  <si>
    <t>Дата</t>
  </si>
  <si>
    <t>на</t>
  </si>
  <si>
    <t>PRD</t>
  </si>
  <si>
    <t>0503721</t>
  </si>
  <si>
    <t>Форма по ОКУД</t>
  </si>
  <si>
    <t>IST</t>
  </si>
  <si>
    <t>КОДЫ</t>
  </si>
  <si>
    <t>ОТЧЕТ  О ФИНАНСОВЫХ РЕЗУЛЬТАТАХ ДЕЯТЕЛЬНОСТИ УЧРЕЖДЕНИЯ</t>
  </si>
  <si>
    <t>Максимова О. Н.</t>
  </si>
  <si>
    <t>ГОД</t>
  </si>
  <si>
    <t>5</t>
  </si>
  <si>
    <t>01.01.2020</t>
  </si>
  <si>
    <t>3</t>
  </si>
  <si>
    <t>500</t>
  </si>
  <si>
    <t>01 января 2020 г.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</si>
  <si>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</si>
  <si>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</si>
  <si>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</si>
  <si>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</si>
  <si>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</si>
  <si>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</si>
  <si>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</si>
  <si>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</si>
  <si>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</si>
  <si>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</si>
  <si>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</si>
  <si>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</si>
  <si>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</si>
  <si>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</si>
  <si>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</si>
  <si>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</si>
  <si>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</si>
  <si>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</si>
  <si>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</si>
  <si>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</si>
  <si>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 от бюджетов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</si>
  <si>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</si>
  <si>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</si>
  <si>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</si>
  <si>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</si>
  <si>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</si>
  <si>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</si>
  <si>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</si>
  <si>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</si>
  <si>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</si>
  <si>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</si>
  <si>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</si>
  <si>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</si>
  <si>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</si>
  <si>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</si>
  <si>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</si>
  <si>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</si>
  <si>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</si>
  <si>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</si>
  <si>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в том числе:</t>
  </si>
  <si>
    <t>в том числе:
увеличение стоимости прав пользования активом</t>
  </si>
  <si>
    <t>в том числе:
поступление денежных средств и их эквивалентов</t>
  </si>
  <si>
    <t>Безвозмездные  поступления капитального характера от бюджетов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</si>
  <si>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</si>
  <si>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</si>
  <si>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</si>
  <si>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Уменьшение стоимости продуктов питания</t>
  </si>
  <si>
    <t>Уменьшение стоимости горюче-смазочных материалов</t>
  </si>
  <si>
    <t>443</t>
  </si>
  <si>
    <t>444</t>
  </si>
  <si>
    <t>Уменьшение стоимости строительных материалов</t>
  </si>
  <si>
    <t>446</t>
  </si>
  <si>
    <t>Уменьшение стоимости прочих оборотных ценностей (материалов)</t>
  </si>
  <si>
    <t>342</t>
  </si>
  <si>
    <t>Увеличение стоимости продуктов питания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</si>
  <si>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</si>
  <si>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</si>
  <si>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</si>
  <si>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</si>
  <si>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345</t>
  </si>
  <si>
    <t>Увеличение стоимости мягкого инвентаря</t>
  </si>
  <si>
    <t>346</t>
  </si>
  <si>
    <t>Увеличение стоимости прочих оборотных запасов (материалов)</t>
  </si>
  <si>
    <t>291</t>
  </si>
  <si>
    <t>Налоги, пошлины и сборы</t>
  </si>
  <si>
    <t>292</t>
  </si>
  <si>
    <t>Штрафы за нарушение законодательства о налогах и сборах, законодательства о страховых взносах</t>
  </si>
  <si>
    <t>293</t>
  </si>
  <si>
    <t>Штрафы за нарушение законодательства о закупках и нарушение условий контрактов (договоров)</t>
  </si>
  <si>
    <t>Амортизация</t>
  </si>
  <si>
    <t>271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</si>
  <si>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</si>
  <si>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</si>
  <si>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</si>
  <si>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</si>
  <si>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221</t>
  </si>
  <si>
    <t>Услуги связи</t>
  </si>
  <si>
    <t>Коммунальные услуги</t>
  </si>
  <si>
    <t>223</t>
  </si>
  <si>
    <t>Работы, услуги по содержанию имущества</t>
  </si>
  <si>
    <t>225</t>
  </si>
  <si>
    <t>226</t>
  </si>
  <si>
    <t>Прочие работы, услуги</t>
  </si>
  <si>
    <t>227</t>
  </si>
  <si>
    <t>Страхование</t>
  </si>
  <si>
    <t>211</t>
  </si>
  <si>
    <t>Заработная плата</t>
  </si>
  <si>
    <t>212</t>
  </si>
  <si>
    <t>Прочие несоциальные выплаты персоналу в денежной форме</t>
  </si>
  <si>
    <t>213</t>
  </si>
  <si>
    <t>Начисления на выплаты по оплате труда</t>
  </si>
  <si>
    <t>152</t>
  </si>
  <si>
    <t>Поступления текущего характера бюджетным и автономным учреждениям от сектора государственного управления</t>
  </si>
  <si>
    <t>155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</si>
  <si>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</si>
  <si>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131</t>
  </si>
  <si>
    <t>Доходы от оказания платных услуг (работ)</t>
  </si>
  <si>
    <t>Доходы от операционной аренды</t>
  </si>
  <si>
    <t>121</t>
  </si>
  <si>
    <t>24232175</t>
  </si>
  <si>
    <t>60627405</t>
  </si>
  <si>
    <t>02114601</t>
  </si>
  <si>
    <t>6117000028</t>
  </si>
  <si>
    <t>отдел образования Администрации Куйбышевского района</t>
  </si>
  <si>
    <t>"22"   января  2020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</si>
</sst>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sz val="8"/>
      <name val="Arial Cyr"/>
      <family val="2"/>
      <charset val="204"/>
    </font>
    <font>
      <b/>
      <i/>
      <sz val="8"/>
      <name val="Arial Cyr"/>
      <family val="2"/>
      <charset val="204"/>
    </font>
    <font>
      <i/>
      <sz val="9"/>
      <name val="Arial Cyr"/>
      <charset val="204"/>
    </font>
    <font>
      <i/>
      <sz val="9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1"/>
      <name val="Arial Cyr"/>
      <family val="2"/>
      <charset val="204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</cellStyleXfs>
  <cellXfs count="183">
    <xf numFmtId="0" fontId="0" fillId="0" borderId="0" xfId="0"/>
    <xf numFmtId="0" fontId="19" fillId="0" borderId="0" xfId="42" applyFont="1"/>
    <xf numFmtId="49" fontId="19" fillId="0" borderId="0" xfId="42" applyNumberFormat="1" applyFont="1"/>
    <xf numFmtId="0" fontId="19" fillId="0" borderId="0" xfId="42" applyFont="1" applyAlignment="1">
      <alignment horizontal="left"/>
    </xf>
    <xf numFmtId="49" fontId="19" fillId="0" borderId="0" xfId="42" applyNumberFormat="1" applyFont="1" applyAlignment="1">
      <alignment wrapText="1"/>
    </xf>
    <xf numFmtId="49" fontId="19" fillId="0" borderId="0" xfId="42" applyNumberFormat="1" applyFont="1" applyAlignment="1">
      <alignment horizontal="left" wrapText="1"/>
    </xf>
    <xf numFmtId="49" fontId="24" fillId="0" borderId="0" xfId="42" applyNumberFormat="1" applyFont="1" applyAlignment="1">
      <alignment horizontal="center" vertical="center" wrapText="1"/>
    </xf>
    <xf numFmtId="49" fontId="24" fillId="0" borderId="0" xfId="42" applyNumberFormat="1" applyFont="1" applyAlignment="1">
      <alignment horizontal="left" wrapText="1"/>
    </xf>
    <xf numFmtId="49" fontId="24" fillId="0" borderId="0" xfId="42" applyNumberFormat="1" applyFont="1" applyAlignment="1" applyProtection="1">
      <alignment horizontal="left" wrapText="1"/>
      <protection locked="0"/>
    </xf>
    <xf numFmtId="49" fontId="24" fillId="0" borderId="0" xfId="42" applyNumberFormat="1" applyFont="1" applyAlignment="1">
      <alignment wrapText="1"/>
    </xf>
    <xf numFmtId="49" fontId="24" fillId="0" borderId="0" xfId="42" applyNumberFormat="1" applyFont="1" applyAlignment="1">
      <alignment horizontal="center" wrapText="1"/>
    </xf>
    <xf numFmtId="49" fontId="24" fillId="0" borderId="22" xfId="42" applyNumberFormat="1" applyFont="1" applyBorder="1" applyAlignment="1" applyProtection="1">
      <alignment horizontal="center" wrapText="1"/>
      <protection locked="0"/>
    </xf>
    <xf numFmtId="49" fontId="24" fillId="0" borderId="0" xfId="42" applyNumberFormat="1" applyFont="1" applyAlignment="1">
      <alignment horizontal="right" wrapText="1"/>
    </xf>
    <xf numFmtId="49" fontId="24" fillId="0" borderId="22" xfId="42" applyNumberFormat="1" applyFont="1" applyBorder="1" applyAlignment="1">
      <alignment horizontal="center" wrapText="1"/>
    </xf>
    <xf numFmtId="49" fontId="25" fillId="0" borderId="0" xfId="42" applyNumberFormat="1" applyFont="1" applyAlignment="1">
      <alignment horizontal="right" wrapText="1"/>
    </xf>
    <xf numFmtId="49" fontId="24" fillId="0" borderId="21" xfId="42" applyNumberFormat="1" applyFont="1" applyBorder="1"/>
    <xf numFmtId="49" fontId="24" fillId="0" borderId="22" xfId="42" applyNumberFormat="1" applyFont="1" applyBorder="1" applyAlignment="1">
      <alignment wrapText="1"/>
    </xf>
    <xf numFmtId="164" fontId="24" fillId="0" borderId="0" xfId="42" applyNumberFormat="1" applyFont="1" applyAlignment="1">
      <alignment horizontal="center" vertical="center"/>
    </xf>
    <xf numFmtId="164" fontId="24" fillId="0" borderId="0" xfId="42" applyNumberFormat="1" applyFont="1" applyAlignment="1" applyProtection="1">
      <alignment horizontal="center"/>
      <protection locked="0"/>
    </xf>
    <xf numFmtId="49" fontId="24" fillId="0" borderId="0" xfId="42" applyNumberFormat="1" applyFont="1" applyAlignment="1">
      <alignment horizontal="center"/>
    </xf>
    <xf numFmtId="49" fontId="24" fillId="0" borderId="23" xfId="42" applyNumberFormat="1" applyFont="1" applyBorder="1" applyAlignment="1">
      <alignment horizontal="center"/>
    </xf>
    <xf numFmtId="0" fontId="24" fillId="0" borderId="0" xfId="42" applyFont="1" applyAlignment="1">
      <alignment horizontal="left" wrapText="1"/>
    </xf>
    <xf numFmtId="164" fontId="24" fillId="33" borderId="24" xfId="42" applyNumberFormat="1" applyFont="1" applyFill="1" applyBorder="1" applyAlignment="1">
      <alignment horizontal="right"/>
    </xf>
    <xf numFmtId="164" fontId="24" fillId="0" borderId="25" xfId="42" applyNumberFormat="1" applyFont="1" applyBorder="1" applyAlignment="1" applyProtection="1">
      <alignment horizontal="right"/>
      <protection locked="0"/>
    </xf>
    <xf numFmtId="49" fontId="24" fillId="34" borderId="25" xfId="42" applyNumberFormat="1" applyFont="1" applyFill="1" applyBorder="1" applyAlignment="1">
      <alignment horizontal="center"/>
    </xf>
    <xf numFmtId="49" fontId="24" fillId="34" borderId="26" xfId="42" applyNumberFormat="1" applyFont="1" applyFill="1" applyBorder="1" applyAlignment="1">
      <alignment horizontal="center"/>
    </xf>
    <xf numFmtId="49" fontId="26" fillId="34" borderId="27" xfId="42" applyNumberFormat="1" applyFont="1" applyFill="1" applyBorder="1" applyAlignment="1">
      <alignment horizontal="left" wrapText="1"/>
    </xf>
    <xf numFmtId="164" fontId="24" fillId="33" borderId="28" xfId="42" applyNumberFormat="1" applyFont="1" applyFill="1" applyBorder="1" applyAlignment="1">
      <alignment horizontal="right"/>
    </xf>
    <xf numFmtId="164" fontId="24" fillId="0" borderId="29" xfId="42" applyNumberFormat="1" applyFont="1" applyBorder="1" applyAlignment="1" applyProtection="1">
      <alignment horizontal="right"/>
      <protection locked="0"/>
    </xf>
    <xf numFmtId="49" fontId="24" fillId="34" borderId="29" xfId="42" applyNumberFormat="1" applyFont="1" applyFill="1" applyBorder="1" applyAlignment="1">
      <alignment horizontal="center"/>
    </xf>
    <xf numFmtId="49" fontId="24" fillId="34" borderId="30" xfId="42" applyNumberFormat="1" applyFont="1" applyFill="1" applyBorder="1" applyAlignment="1">
      <alignment horizontal="center"/>
    </xf>
    <xf numFmtId="49" fontId="24" fillId="34" borderId="27" xfId="42" applyNumberFormat="1" applyFont="1" applyFill="1" applyBorder="1" applyAlignment="1">
      <alignment horizontal="left" wrapText="1" indent="4"/>
    </xf>
    <xf numFmtId="0" fontId="24" fillId="0" borderId="0" xfId="42" applyFont="1"/>
    <xf numFmtId="164" fontId="24" fillId="35" borderId="28" xfId="42" applyNumberFormat="1" applyFont="1" applyFill="1" applyBorder="1" applyAlignment="1">
      <alignment horizontal="right"/>
    </xf>
    <xf numFmtId="164" fontId="24" fillId="35" borderId="29" xfId="42" applyNumberFormat="1" applyFont="1" applyFill="1" applyBorder="1" applyAlignment="1">
      <alignment horizontal="right"/>
    </xf>
    <xf numFmtId="49" fontId="27" fillId="34" borderId="27" xfId="42" applyNumberFormat="1" applyFont="1" applyFill="1" applyBorder="1" applyAlignment="1">
      <alignment horizontal="left" wrapText="1"/>
    </xf>
    <xf numFmtId="164" fontId="24" fillId="36" borderId="31" xfId="42" applyNumberFormat="1" applyFont="1" applyFill="1" applyBorder="1" applyAlignment="1">
      <alignment horizontal="right"/>
    </xf>
    <xf numFmtId="164" fontId="24" fillId="36" borderId="32" xfId="42" applyNumberFormat="1" applyFont="1" applyFill="1" applyBorder="1" applyAlignment="1">
      <alignment horizontal="right"/>
    </xf>
    <xf numFmtId="49" fontId="24" fillId="34" borderId="32" xfId="42" applyNumberFormat="1" applyFont="1" applyFill="1" applyBorder="1" applyAlignment="1">
      <alignment horizontal="center"/>
    </xf>
    <xf numFmtId="49" fontId="24" fillId="34" borderId="33" xfId="42" applyNumberFormat="1" applyFont="1" applyFill="1" applyBorder="1" applyAlignment="1">
      <alignment horizontal="center"/>
    </xf>
    <xf numFmtId="49" fontId="28" fillId="34" borderId="34" xfId="42" applyNumberFormat="1" applyFont="1" applyFill="1" applyBorder="1" applyAlignment="1">
      <alignment horizontal="center" wrapText="1"/>
    </xf>
    <xf numFmtId="49" fontId="24" fillId="0" borderId="35" xfId="42" applyNumberFormat="1" applyFont="1" applyBorder="1" applyAlignment="1">
      <alignment horizontal="center" vertical="center"/>
    </xf>
    <xf numFmtId="49" fontId="24" fillId="0" borderId="36" xfId="42" applyNumberFormat="1" applyFont="1" applyBorder="1" applyAlignment="1">
      <alignment horizontal="center" vertical="center"/>
    </xf>
    <xf numFmtId="0" fontId="24" fillId="0" borderId="37" xfId="42" applyFont="1" applyBorder="1" applyAlignment="1">
      <alignment horizontal="center" vertical="center"/>
    </xf>
    <xf numFmtId="0" fontId="24" fillId="0" borderId="36" xfId="42" applyFont="1" applyBorder="1" applyAlignment="1">
      <alignment horizontal="center" vertical="center"/>
    </xf>
    <xf numFmtId="0" fontId="24" fillId="0" borderId="38" xfId="42" applyFont="1" applyBorder="1" applyAlignment="1">
      <alignment horizontal="center" vertical="center"/>
    </xf>
    <xf numFmtId="49" fontId="24" fillId="0" borderId="39" xfId="42" applyNumberFormat="1" applyFont="1" applyBorder="1" applyAlignment="1">
      <alignment horizontal="center" vertical="center"/>
    </xf>
    <xf numFmtId="49" fontId="24" fillId="0" borderId="40" xfId="42" applyNumberFormat="1" applyFont="1" applyBorder="1" applyAlignment="1">
      <alignment horizontal="center" vertical="center"/>
    </xf>
    <xf numFmtId="0" fontId="24" fillId="0" borderId="40" xfId="42" applyFont="1" applyBorder="1" applyAlignment="1">
      <alignment horizontal="center" vertical="center" wrapText="1"/>
    </xf>
    <xf numFmtId="0" fontId="24" fillId="0" borderId="41" xfId="42" applyFont="1" applyBorder="1" applyAlignment="1">
      <alignment horizontal="center" vertical="center" wrapText="1"/>
    </xf>
    <xf numFmtId="0" fontId="24" fillId="0" borderId="40" xfId="42" applyFont="1" applyBorder="1" applyAlignment="1">
      <alignment horizontal="center"/>
    </xf>
    <xf numFmtId="0" fontId="24" fillId="0" borderId="42" xfId="42" applyFont="1" applyBorder="1" applyAlignment="1">
      <alignment horizontal="left"/>
    </xf>
    <xf numFmtId="0" fontId="24" fillId="0" borderId="42" xfId="42" applyFont="1" applyBorder="1" applyAlignment="1">
      <alignment horizontal="center"/>
    </xf>
    <xf numFmtId="0" fontId="24" fillId="0" borderId="36" xfId="42" applyFont="1" applyBorder="1" applyAlignment="1">
      <alignment horizontal="center" vertical="center" wrapText="1"/>
    </xf>
    <xf numFmtId="0" fontId="24" fillId="0" borderId="36" xfId="42" applyFont="1" applyBorder="1" applyAlignment="1">
      <alignment horizontal="center"/>
    </xf>
    <xf numFmtId="0" fontId="24" fillId="0" borderId="37" xfId="42" applyFont="1" applyBorder="1" applyAlignment="1">
      <alignment horizontal="left"/>
    </xf>
    <xf numFmtId="164" fontId="29" fillId="33" borderId="24" xfId="42" applyNumberFormat="1" applyFont="1" applyFill="1" applyBorder="1" applyAlignment="1">
      <alignment horizontal="right"/>
    </xf>
    <xf numFmtId="164" fontId="29" fillId="0" borderId="25" xfId="42" applyNumberFormat="1" applyFont="1" applyBorder="1" applyAlignment="1" applyProtection="1">
      <alignment horizontal="right"/>
      <protection locked="0"/>
    </xf>
    <xf numFmtId="49" fontId="29" fillId="34" borderId="25" xfId="42" applyNumberFormat="1" applyFont="1" applyFill="1" applyBorder="1" applyAlignment="1">
      <alignment horizontal="center"/>
    </xf>
    <xf numFmtId="49" fontId="29" fillId="34" borderId="26" xfId="42" applyNumberFormat="1" applyFont="1" applyFill="1" applyBorder="1" applyAlignment="1">
      <alignment horizontal="center"/>
    </xf>
    <xf numFmtId="49" fontId="29" fillId="34" borderId="27" xfId="42" applyNumberFormat="1" applyFont="1" applyFill="1" applyBorder="1" applyAlignment="1">
      <alignment horizontal="left" wrapText="1" indent="4"/>
    </xf>
    <xf numFmtId="164" fontId="29" fillId="33" borderId="28" xfId="42" applyNumberFormat="1" applyFont="1" applyFill="1" applyBorder="1" applyAlignment="1">
      <alignment horizontal="right"/>
    </xf>
    <xf numFmtId="164" fontId="29" fillId="0" borderId="29" xfId="42" applyNumberFormat="1" applyFont="1" applyBorder="1" applyAlignment="1" applyProtection="1">
      <alignment horizontal="right"/>
      <protection locked="0"/>
    </xf>
    <xf numFmtId="49" fontId="29" fillId="34" borderId="29" xfId="42" applyNumberFormat="1" applyFont="1" applyFill="1" applyBorder="1" applyAlignment="1">
      <alignment horizontal="center"/>
    </xf>
    <xf numFmtId="49" fontId="29" fillId="34" borderId="30" xfId="42" applyNumberFormat="1" applyFont="1" applyFill="1" applyBorder="1" applyAlignment="1">
      <alignment horizontal="center"/>
    </xf>
    <xf numFmtId="164" fontId="29" fillId="35" borderId="28" xfId="42" applyNumberFormat="1" applyFont="1" applyFill="1" applyBorder="1" applyAlignment="1">
      <alignment horizontal="right"/>
    </xf>
    <xf numFmtId="164" fontId="29" fillId="35" borderId="29" xfId="42" applyNumberFormat="1" applyFont="1" applyFill="1" applyBorder="1" applyAlignment="1">
      <alignment horizontal="right"/>
    </xf>
    <xf numFmtId="164" fontId="29" fillId="36" borderId="28" xfId="42" applyNumberFormat="1" applyFont="1" applyFill="1" applyBorder="1" applyAlignment="1">
      <alignment horizontal="right"/>
    </xf>
    <xf numFmtId="164" fontId="29" fillId="36" borderId="29" xfId="42" applyNumberFormat="1" applyFont="1" applyFill="1" applyBorder="1" applyAlignment="1">
      <alignment horizontal="right"/>
    </xf>
    <xf numFmtId="49" fontId="28" fillId="34" borderId="27" xfId="42" applyNumberFormat="1" applyFont="1" applyFill="1" applyBorder="1" applyAlignment="1">
      <alignment horizontal="left" wrapText="1"/>
    </xf>
    <xf numFmtId="164" fontId="29" fillId="37" borderId="28" xfId="42" applyNumberFormat="1" applyFont="1" applyFill="1" applyBorder="1" applyAlignment="1">
      <alignment horizontal="right"/>
    </xf>
    <xf numFmtId="164" fontId="29" fillId="37" borderId="29" xfId="42" applyNumberFormat="1" applyFont="1" applyFill="1" applyBorder="1" applyAlignment="1">
      <alignment horizontal="right"/>
    </xf>
    <xf numFmtId="49" fontId="30" fillId="34" borderId="27" xfId="42" applyNumberFormat="1" applyFont="1" applyFill="1" applyBorder="1" applyAlignment="1">
      <alignment horizontal="left" wrapText="1"/>
    </xf>
    <xf numFmtId="164" fontId="29" fillId="33" borderId="31" xfId="42" applyNumberFormat="1" applyFont="1" applyFill="1" applyBorder="1" applyAlignment="1">
      <alignment horizontal="right"/>
    </xf>
    <xf numFmtId="164" fontId="29" fillId="0" borderId="32" xfId="42" applyNumberFormat="1" applyFont="1" applyBorder="1" applyAlignment="1" applyProtection="1">
      <alignment horizontal="right"/>
      <protection locked="0"/>
    </xf>
    <xf numFmtId="49" fontId="29" fillId="34" borderId="33" xfId="42" applyNumberFormat="1" applyFont="1" applyFill="1" applyBorder="1" applyAlignment="1">
      <alignment horizontal="center"/>
    </xf>
    <xf numFmtId="49" fontId="29" fillId="34" borderId="34" xfId="42" applyNumberFormat="1" applyFont="1" applyFill="1" applyBorder="1" applyAlignment="1">
      <alignment horizontal="left" wrapText="1" indent="4"/>
    </xf>
    <xf numFmtId="0" fontId="24" fillId="0" borderId="25" xfId="42" applyFont="1" applyBorder="1" applyAlignment="1">
      <alignment horizontal="center" vertical="center"/>
    </xf>
    <xf numFmtId="49" fontId="24" fillId="0" borderId="41" xfId="42" applyNumberFormat="1" applyFont="1" applyBorder="1" applyAlignment="1">
      <alignment horizontal="center" vertical="center"/>
    </xf>
    <xf numFmtId="0" fontId="24" fillId="0" borderId="41" xfId="42" applyFont="1" applyBorder="1" applyAlignment="1">
      <alignment horizontal="center"/>
    </xf>
    <xf numFmtId="0" fontId="24" fillId="0" borderId="41" xfId="42" applyFont="1" applyBorder="1" applyAlignment="1">
      <alignment horizontal="left"/>
    </xf>
    <xf numFmtId="0" fontId="24" fillId="0" borderId="36" xfId="42" applyFont="1" applyBorder="1" applyAlignment="1">
      <alignment horizontal="left"/>
    </xf>
    <xf numFmtId="49" fontId="24" fillId="0" borderId="22" xfId="42" applyNumberFormat="1" applyFont="1" applyBorder="1" applyAlignment="1">
      <alignment horizontal="right"/>
    </xf>
    <xf numFmtId="164" fontId="24" fillId="35" borderId="24" xfId="42" applyNumberFormat="1" applyFont="1" applyFill="1" applyBorder="1" applyAlignment="1">
      <alignment horizontal="right"/>
    </xf>
    <xf numFmtId="164" fontId="24" fillId="35" borderId="25" xfId="42" applyNumberFormat="1" applyFont="1" applyFill="1" applyBorder="1" applyAlignment="1">
      <alignment horizontal="right"/>
    </xf>
    <xf numFmtId="49" fontId="24" fillId="34" borderId="25" xfId="42" applyNumberFormat="1" applyFont="1" applyFill="1" applyBorder="1" applyAlignment="1">
      <alignment horizontal="center" vertical="center"/>
    </xf>
    <xf numFmtId="164" fontId="24" fillId="0" borderId="29" xfId="42" applyNumberFormat="1" applyFont="1" applyBorder="1" applyAlignment="1">
      <alignment horizontal="right"/>
    </xf>
    <xf numFmtId="49" fontId="24" fillId="0" borderId="29" xfId="42" applyNumberFormat="1" applyFont="1" applyBorder="1" applyAlignment="1">
      <alignment horizontal="center"/>
    </xf>
    <xf numFmtId="49" fontId="24" fillId="0" borderId="30" xfId="42" applyNumberFormat="1" applyFont="1" applyBorder="1" applyAlignment="1">
      <alignment horizontal="center"/>
    </xf>
    <xf numFmtId="49" fontId="24" fillId="0" borderId="27" xfId="42" applyNumberFormat="1" applyFont="1" applyBorder="1" applyAlignment="1">
      <alignment horizontal="left" wrapText="1" indent="4"/>
    </xf>
    <xf numFmtId="49" fontId="24" fillId="0" borderId="29" xfId="42" applyNumberFormat="1" applyFont="1" applyBorder="1" applyAlignment="1" applyProtection="1">
      <alignment horizontal="center"/>
      <protection locked="0"/>
    </xf>
    <xf numFmtId="164" fontId="24" fillId="38" borderId="28" xfId="42" applyNumberFormat="1" applyFont="1" applyFill="1" applyBorder="1" applyAlignment="1">
      <alignment horizontal="right"/>
    </xf>
    <xf numFmtId="164" fontId="24" fillId="38" borderId="29" xfId="42" applyNumberFormat="1" applyFont="1" applyFill="1" applyBorder="1" applyAlignment="1">
      <alignment horizontal="right"/>
    </xf>
    <xf numFmtId="164" fontId="24" fillId="36" borderId="28" xfId="42" applyNumberFormat="1" applyFont="1" applyFill="1" applyBorder="1" applyAlignment="1">
      <alignment horizontal="right"/>
    </xf>
    <xf numFmtId="164" fontId="24" fillId="36" borderId="29" xfId="42" applyNumberFormat="1" applyFont="1" applyFill="1" applyBorder="1" applyAlignment="1">
      <alignment horizontal="right"/>
    </xf>
    <xf numFmtId="49" fontId="28" fillId="34" borderId="27" xfId="42" applyNumberFormat="1" applyFont="1" applyFill="1" applyBorder="1" applyAlignment="1">
      <alignment horizontal="center" wrapText="1"/>
    </xf>
    <xf numFmtId="164" fontId="24" fillId="37" borderId="28" xfId="42" applyNumberFormat="1" applyFont="1" applyFill="1" applyBorder="1" applyAlignment="1">
      <alignment horizontal="right"/>
    </xf>
    <xf numFmtId="164" fontId="24" fillId="37" borderId="29" xfId="42" applyNumberFormat="1" applyFont="1" applyFill="1" applyBorder="1" applyAlignment="1">
      <alignment horizontal="right"/>
    </xf>
    <xf numFmtId="164" fontId="24" fillId="35" borderId="31" xfId="42" applyNumberFormat="1" applyFont="1" applyFill="1" applyBorder="1" applyAlignment="1">
      <alignment horizontal="right"/>
    </xf>
    <xf numFmtId="164" fontId="24" fillId="35" borderId="32" xfId="42" applyNumberFormat="1" applyFont="1" applyFill="1" applyBorder="1" applyAlignment="1">
      <alignment horizontal="right"/>
    </xf>
    <xf numFmtId="49" fontId="27" fillId="34" borderId="34" xfId="42" applyNumberFormat="1" applyFont="1" applyFill="1" applyBorder="1" applyAlignment="1">
      <alignment horizontal="left" wrapText="1"/>
    </xf>
    <xf numFmtId="49" fontId="24" fillId="0" borderId="43" xfId="42" applyNumberFormat="1" applyFont="1" applyBorder="1" applyAlignment="1">
      <alignment horizontal="center" vertical="center"/>
    </xf>
    <xf numFmtId="49" fontId="24" fillId="0" borderId="25" xfId="42" applyNumberFormat="1" applyFont="1" applyBorder="1" applyAlignment="1">
      <alignment horizontal="center" vertical="center"/>
    </xf>
    <xf numFmtId="0" fontId="24" fillId="0" borderId="44" xfId="42" applyFont="1" applyBorder="1" applyAlignment="1">
      <alignment horizontal="center" vertical="center"/>
    </xf>
    <xf numFmtId="164" fontId="24" fillId="0" borderId="25" xfId="42" applyNumberFormat="1" applyFont="1" applyBorder="1" applyAlignment="1">
      <alignment horizontal="right"/>
    </xf>
    <xf numFmtId="49" fontId="24" fillId="0" borderId="25" xfId="42" applyNumberFormat="1" applyFont="1" applyBorder="1" applyAlignment="1">
      <alignment horizontal="center"/>
    </xf>
    <xf numFmtId="49" fontId="24" fillId="0" borderId="26" xfId="42" applyNumberFormat="1" applyFont="1" applyBorder="1" applyAlignment="1">
      <alignment horizontal="center"/>
    </xf>
    <xf numFmtId="49" fontId="24" fillId="0" borderId="27" xfId="42" applyNumberFormat="1" applyFont="1" applyBorder="1" applyAlignment="1">
      <alignment horizontal="left" wrapText="1" indent="1"/>
    </xf>
    <xf numFmtId="49" fontId="30" fillId="34" borderId="27" xfId="42" applyNumberFormat="1" applyFont="1" applyFill="1" applyBorder="1" applyAlignment="1">
      <alignment horizontal="center" wrapText="1"/>
    </xf>
    <xf numFmtId="49" fontId="32" fillId="0" borderId="0" xfId="43" applyNumberFormat="1" applyFont="1" applyAlignment="1">
      <alignment horizontal="left"/>
    </xf>
    <xf numFmtId="164" fontId="29" fillId="0" borderId="25" xfId="42" applyNumberFormat="1" applyFont="1" applyBorder="1" applyAlignment="1">
      <alignment horizontal="right"/>
    </xf>
    <xf numFmtId="49" fontId="29" fillId="0" borderId="25" xfId="42" applyNumberFormat="1" applyFont="1" applyBorder="1" applyAlignment="1">
      <alignment horizontal="center"/>
    </xf>
    <xf numFmtId="49" fontId="29" fillId="0" borderId="26" xfId="42" applyNumberFormat="1" applyFont="1" applyBorder="1" applyAlignment="1">
      <alignment horizontal="center"/>
    </xf>
    <xf numFmtId="49" fontId="29" fillId="0" borderId="27" xfId="42" applyNumberFormat="1" applyFont="1" applyBorder="1" applyAlignment="1">
      <alignment horizontal="left" wrapText="1" indent="3"/>
    </xf>
    <xf numFmtId="49" fontId="29" fillId="0" borderId="29" xfId="42" applyNumberFormat="1" applyFont="1" applyBorder="1" applyAlignment="1" applyProtection="1">
      <alignment horizontal="center"/>
      <protection locked="0"/>
    </xf>
    <xf numFmtId="49" fontId="29" fillId="0" borderId="30" xfId="42" applyNumberFormat="1" applyFont="1" applyBorder="1" applyAlignment="1">
      <alignment horizontal="center"/>
    </xf>
    <xf numFmtId="49" fontId="29" fillId="0" borderId="27" xfId="42" applyNumberFormat="1" applyFont="1" applyBorder="1" applyAlignment="1">
      <alignment horizontal="left" wrapText="1" indent="4"/>
    </xf>
    <xf numFmtId="164" fontId="29" fillId="0" borderId="29" xfId="42" applyNumberFormat="1" applyFont="1" applyBorder="1" applyAlignment="1">
      <alignment horizontal="right"/>
    </xf>
    <xf numFmtId="49" fontId="29" fillId="0" borderId="29" xfId="42" applyNumberFormat="1" applyFont="1" applyBorder="1" applyAlignment="1">
      <alignment horizontal="center"/>
    </xf>
    <xf numFmtId="49" fontId="29" fillId="0" borderId="27" xfId="42" applyNumberFormat="1" applyFont="1" applyBorder="1" applyAlignment="1">
      <alignment horizontal="left" wrapText="1" indent="1"/>
    </xf>
    <xf numFmtId="164" fontId="29" fillId="34" borderId="29" xfId="42" applyNumberFormat="1" applyFont="1" applyFill="1" applyBorder="1" applyAlignment="1">
      <alignment horizontal="right"/>
    </xf>
    <xf numFmtId="164" fontId="29" fillId="36" borderId="31" xfId="42" applyNumberFormat="1" applyFont="1" applyFill="1" applyBorder="1" applyAlignment="1">
      <alignment horizontal="right"/>
    </xf>
    <xf numFmtId="164" fontId="29" fillId="36" borderId="32" xfId="42" applyNumberFormat="1" applyFont="1" applyFill="1" applyBorder="1" applyAlignment="1">
      <alignment horizontal="right"/>
    </xf>
    <xf numFmtId="49" fontId="30" fillId="34" borderId="34" xfId="42" applyNumberFormat="1" applyFont="1" applyFill="1" applyBorder="1" applyAlignment="1">
      <alignment horizontal="center" wrapText="1"/>
    </xf>
    <xf numFmtId="49" fontId="24" fillId="0" borderId="0" xfId="42" applyNumberFormat="1" applyFont="1"/>
    <xf numFmtId="0" fontId="24" fillId="0" borderId="0" xfId="42" applyFont="1" applyAlignment="1">
      <alignment horizontal="centerContinuous"/>
    </xf>
    <xf numFmtId="0" fontId="24" fillId="0" borderId="45" xfId="42" applyFont="1" applyBorder="1" applyAlignment="1">
      <alignment horizontal="center"/>
    </xf>
    <xf numFmtId="0" fontId="24" fillId="0" borderId="0" xfId="42" applyFont="1" applyAlignment="1">
      <alignment horizontal="right"/>
    </xf>
    <xf numFmtId="0" fontId="18" fillId="0" borderId="0" xfId="42"/>
    <xf numFmtId="0" fontId="24" fillId="0" borderId="0" xfId="42" applyFont="1" applyAlignment="1">
      <alignment horizontal="left"/>
    </xf>
    <xf numFmtId="49" fontId="24" fillId="0" borderId="46" xfId="42" applyNumberFormat="1" applyFont="1" applyBorder="1" applyAlignment="1">
      <alignment horizontal="center"/>
    </xf>
    <xf numFmtId="49" fontId="24" fillId="0" borderId="47" xfId="42" applyNumberFormat="1" applyFont="1" applyBorder="1" applyAlignment="1" applyProtection="1">
      <alignment horizontal="center"/>
      <protection locked="0"/>
    </xf>
    <xf numFmtId="49" fontId="24" fillId="0" borderId="46" xfId="42" applyNumberFormat="1" applyFont="1" applyBorder="1" applyAlignment="1" applyProtection="1">
      <alignment horizontal="center"/>
      <protection locked="0"/>
    </xf>
    <xf numFmtId="0" fontId="24" fillId="0" borderId="47" xfId="42" applyFont="1" applyBorder="1" applyAlignment="1">
      <alignment horizontal="center"/>
    </xf>
    <xf numFmtId="14" fontId="24" fillId="0" borderId="47" xfId="42" applyNumberFormat="1" applyFont="1" applyBorder="1" applyAlignment="1" applyProtection="1">
      <alignment horizontal="center"/>
      <protection locked="0"/>
    </xf>
    <xf numFmtId="49" fontId="24" fillId="0" borderId="47" xfId="42" applyNumberFormat="1" applyFont="1" applyBorder="1" applyAlignment="1">
      <alignment horizontal="center"/>
    </xf>
    <xf numFmtId="0" fontId="33" fillId="0" borderId="0" xfId="42" applyFont="1" applyAlignment="1">
      <alignment horizontal="left"/>
    </xf>
    <xf numFmtId="0" fontId="24" fillId="0" borderId="49" xfId="42" applyFont="1" applyBorder="1" applyAlignment="1">
      <alignment horizontal="center"/>
    </xf>
    <xf numFmtId="49" fontId="29" fillId="34" borderId="32" xfId="42" applyNumberFormat="1" applyFont="1" applyFill="1" applyBorder="1" applyAlignment="1">
      <alignment horizontal="center" wrapText="1"/>
    </xf>
    <xf numFmtId="49" fontId="24" fillId="39" borderId="27" xfId="42" applyNumberFormat="1" applyFont="1" applyFill="1" applyBorder="1" applyAlignment="1">
      <alignment horizontal="left" wrapText="1" indent="4"/>
    </xf>
    <xf numFmtId="49" fontId="24" fillId="39" borderId="30" xfId="42" applyNumberFormat="1" applyFont="1" applyFill="1" applyBorder="1" applyAlignment="1">
      <alignment horizontal="center"/>
    </xf>
    <xf numFmtId="49" fontId="24" fillId="39" borderId="29" xfId="42" applyNumberFormat="1" applyFont="1" applyFill="1" applyBorder="1" applyAlignment="1" applyProtection="1">
      <alignment horizontal="center"/>
      <protection locked="0"/>
    </xf>
    <xf numFmtId="164" fontId="24" fillId="39" borderId="29" xfId="42" applyNumberFormat="1" applyFont="1" applyFill="1" applyBorder="1" applyAlignment="1" applyProtection="1">
      <alignment horizontal="right"/>
      <protection locked="0"/>
    </xf>
    <xf numFmtId="164" fontId="24" fillId="40" borderId="28" xfId="42" applyNumberFormat="1" applyFont="1" applyFill="1" applyBorder="1" applyAlignment="1">
      <alignment horizontal="right"/>
    </xf>
    <xf numFmtId="0" fontId="24" fillId="39" borderId="0" xfId="42" applyFont="1" applyFill="1"/>
    <xf numFmtId="164" fontId="29" fillId="39" borderId="29" xfId="42" applyNumberFormat="1" applyFont="1" applyFill="1" applyBorder="1" applyAlignment="1" applyProtection="1">
      <alignment horizontal="right"/>
      <protection locked="0"/>
    </xf>
    <xf numFmtId="49" fontId="29" fillId="39" borderId="27" xfId="42" applyNumberFormat="1" applyFont="1" applyFill="1" applyBorder="1" applyAlignment="1">
      <alignment horizontal="left" wrapText="1" indent="4"/>
    </xf>
    <xf numFmtId="49" fontId="29" fillId="39" borderId="30" xfId="42" applyNumberFormat="1" applyFont="1" applyFill="1" applyBorder="1" applyAlignment="1">
      <alignment horizontal="center"/>
    </xf>
    <xf numFmtId="49" fontId="29" fillId="39" borderId="29" xfId="42" applyNumberFormat="1" applyFont="1" applyFill="1" applyBorder="1" applyAlignment="1" applyProtection="1">
      <alignment horizontal="center"/>
      <protection locked="0"/>
    </xf>
    <xf numFmtId="164" fontId="29" fillId="40" borderId="28" xfId="42" applyNumberFormat="1" applyFont="1" applyFill="1" applyBorder="1" applyAlignment="1">
      <alignment horizontal="right"/>
    </xf>
    <xf numFmtId="164" fontId="29" fillId="41" borderId="29" xfId="42" applyNumberFormat="1" applyFont="1" applyFill="1" applyBorder="1" applyAlignment="1">
      <alignment horizontal="right"/>
    </xf>
    <xf numFmtId="49" fontId="24" fillId="0" borderId="22" xfId="42" applyNumberFormat="1" applyFont="1" applyBorder="1" applyAlignment="1" applyProtection="1">
      <alignment horizontal="center" wrapText="1"/>
      <protection locked="0"/>
    </xf>
    <xf numFmtId="49" fontId="24" fillId="0" borderId="21" xfId="42" applyNumberFormat="1" applyFont="1" applyBorder="1" applyAlignment="1">
      <alignment horizontal="center" wrapText="1"/>
    </xf>
    <xf numFmtId="0" fontId="18" fillId="0" borderId="48" xfId="42" applyBorder="1" applyAlignment="1" applyProtection="1">
      <alignment horizontal="left" wrapText="1"/>
      <protection locked="0"/>
    </xf>
    <xf numFmtId="0" fontId="24" fillId="0" borderId="36" xfId="42" applyFont="1" applyBorder="1" applyAlignment="1">
      <alignment horizontal="center" vertical="center" wrapText="1"/>
    </xf>
    <xf numFmtId="0" fontId="24" fillId="0" borderId="40" xfId="42" applyFont="1" applyBorder="1" applyAlignment="1">
      <alignment horizontal="center" vertical="center" wrapText="1"/>
    </xf>
    <xf numFmtId="0" fontId="24" fillId="0" borderId="41" xfId="42" applyFont="1" applyBorder="1" applyAlignment="1">
      <alignment horizontal="center" vertical="center" wrapText="1"/>
    </xf>
    <xf numFmtId="0" fontId="24" fillId="0" borderId="22" xfId="42" applyFont="1" applyBorder="1" applyAlignment="1" applyProtection="1">
      <alignment horizontal="left" wrapText="1"/>
      <protection locked="0"/>
    </xf>
    <xf numFmtId="49" fontId="21" fillId="39" borderId="0" xfId="42" applyNumberFormat="1" applyFont="1" applyFill="1" applyAlignment="1">
      <alignment horizontal="left" indent="1"/>
    </xf>
    <xf numFmtId="49" fontId="21" fillId="39" borderId="14" xfId="42" applyNumberFormat="1" applyFont="1" applyFill="1" applyBorder="1" applyAlignment="1">
      <alignment horizontal="left" indent="1"/>
    </xf>
    <xf numFmtId="0" fontId="34" fillId="0" borderId="0" xfId="42" applyFont="1" applyAlignment="1">
      <alignment horizontal="center"/>
    </xf>
    <xf numFmtId="0" fontId="18" fillId="0" borderId="0" xfId="42" applyAlignment="1">
      <alignment horizontal="center"/>
    </xf>
    <xf numFmtId="0" fontId="24" fillId="0" borderId="22" xfId="42" applyFont="1" applyBorder="1" applyAlignment="1" applyProtection="1">
      <alignment horizontal="center"/>
      <protection locked="0"/>
    </xf>
    <xf numFmtId="0" fontId="18" fillId="0" borderId="0" xfId="42" applyAlignment="1" applyProtection="1">
      <alignment horizontal="left" wrapText="1"/>
      <protection locked="0"/>
    </xf>
    <xf numFmtId="0" fontId="18" fillId="0" borderId="22" xfId="42" applyBorder="1" applyAlignment="1" applyProtection="1">
      <alignment horizontal="left" wrapText="1"/>
      <protection locked="0"/>
    </xf>
    <xf numFmtId="0" fontId="23" fillId="0" borderId="19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 vertical="center"/>
    </xf>
    <xf numFmtId="0" fontId="22" fillId="39" borderId="17" xfId="42" applyFont="1" applyFill="1" applyBorder="1" applyAlignment="1">
      <alignment horizontal="right"/>
    </xf>
    <xf numFmtId="0" fontId="22" fillId="39" borderId="10" xfId="42" applyFont="1" applyFill="1" applyBorder="1" applyAlignment="1">
      <alignment horizontal="right"/>
    </xf>
    <xf numFmtId="0" fontId="22" fillId="39" borderId="15" xfId="42" applyFont="1" applyFill="1" applyBorder="1" applyAlignment="1">
      <alignment horizontal="right"/>
    </xf>
    <xf numFmtId="0" fontId="22" fillId="39" borderId="0" xfId="42" applyFont="1" applyFill="1" applyAlignment="1">
      <alignment horizontal="right"/>
    </xf>
    <xf numFmtId="49" fontId="21" fillId="39" borderId="10" xfId="42" applyNumberFormat="1" applyFont="1" applyFill="1" applyBorder="1" applyAlignment="1">
      <alignment horizontal="left" indent="1"/>
    </xf>
    <xf numFmtId="49" fontId="21" fillId="39" borderId="16" xfId="42" applyNumberFormat="1" applyFont="1" applyFill="1" applyBorder="1" applyAlignment="1">
      <alignment horizontal="left" indent="1"/>
    </xf>
    <xf numFmtId="14" fontId="21" fillId="39" borderId="0" xfId="42" applyNumberFormat="1" applyFont="1" applyFill="1" applyAlignment="1">
      <alignment horizontal="left" indent="1"/>
    </xf>
    <xf numFmtId="14" fontId="21" fillId="39" borderId="14" xfId="42" applyNumberFormat="1" applyFont="1" applyFill="1" applyBorder="1" applyAlignment="1">
      <alignment horizontal="left" indent="1"/>
    </xf>
    <xf numFmtId="0" fontId="22" fillId="39" borderId="13" xfId="42" applyFont="1" applyFill="1" applyBorder="1" applyAlignment="1">
      <alignment horizontal="right"/>
    </xf>
    <xf numFmtId="0" fontId="22" fillId="39" borderId="12" xfId="42" applyFont="1" applyFill="1" applyBorder="1" applyAlignment="1">
      <alignment horizontal="right"/>
    </xf>
    <xf numFmtId="0" fontId="19" fillId="0" borderId="20" xfId="42" applyFont="1" applyBorder="1" applyAlignment="1">
      <alignment horizontal="center"/>
    </xf>
    <xf numFmtId="0" fontId="19" fillId="0" borderId="19" xfId="42" applyFont="1" applyBorder="1" applyAlignment="1">
      <alignment horizontal="center"/>
    </xf>
    <xf numFmtId="49" fontId="21" fillId="39" borderId="12" xfId="42" applyNumberFormat="1" applyFont="1" applyFill="1" applyBorder="1" applyAlignment="1">
      <alignment horizontal="left" wrapText="1" indent="1"/>
    </xf>
    <xf numFmtId="49" fontId="21" fillId="39" borderId="11" xfId="42" applyNumberFormat="1" applyFont="1" applyFill="1" applyBorder="1" applyAlignment="1">
      <alignment horizontal="left" wrapText="1" indent="1"/>
    </xf>
    <xf numFmtId="0" fontId="20" fillId="39" borderId="10" xfId="42" applyFont="1" applyFill="1" applyBorder="1" applyAlignment="1">
      <alignment horizontal="center"/>
    </xf>
    <xf numFmtId="49" fontId="20" fillId="39" borderId="10" xfId="42" applyNumberFormat="1" applyFont="1" applyFill="1" applyBorder="1" applyAlignment="1">
      <alignment horizontal="left" inden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4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178</xdr:row>
      <xdr:rowOff>57150</xdr:rowOff>
    </xdr:from>
    <xdr:to>
      <xdr:col>3</xdr:col>
      <xdr:colOff>1038225</xdr:colOff>
      <xdr:row>178</xdr:row>
      <xdr:rowOff>581025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xmlns="" id="{A59ABE7A-79A9-4719-880D-85847150D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6127075"/>
          <a:ext cx="1238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abSelected="1" view="pageBreakPreview" zoomScaleNormal="100" zoomScaleSheetLayoutView="100" workbookViewId="0">
      <selection activeCell="A155" sqref="A155"/>
    </sheetView>
  </sheetViews>
  <sheetFormatPr defaultRowHeight="15" x14ac:dyDescent="0.2"/>
  <cols>
    <col min="1" max="1" width="62.28515625" style="3" customWidth="1"/>
    <col min="2" max="2" width="4.7109375" style="3" customWidth="1"/>
    <col min="3" max="3" width="5.5703125" style="3" customWidth="1"/>
    <col min="4" max="5" width="17.7109375" style="3" customWidth="1"/>
    <col min="6" max="7" width="17.7109375" style="2" customWidth="1"/>
    <col min="8" max="8" width="9.140625" style="1" hidden="1" customWidth="1"/>
    <col min="9" max="9" width="10.28515625" style="1" hidden="1" customWidth="1"/>
    <col min="10" max="10" width="9.140625" style="1" customWidth="1"/>
    <col min="11" max="16384" width="9.140625" style="1"/>
  </cols>
  <sheetData>
    <row r="1" spans="1:9" ht="15.75" x14ac:dyDescent="0.25">
      <c r="A1" s="160" t="s">
        <v>208</v>
      </c>
      <c r="B1" s="161"/>
      <c r="C1" s="161"/>
      <c r="D1" s="161"/>
      <c r="E1" s="161"/>
      <c r="F1" s="161"/>
      <c r="G1" s="137" t="s">
        <v>207</v>
      </c>
      <c r="H1" s="124"/>
      <c r="I1" s="32" t="s">
        <v>206</v>
      </c>
    </row>
    <row r="2" spans="1:9" x14ac:dyDescent="0.2">
      <c r="A2" s="136"/>
      <c r="B2" s="136"/>
      <c r="C2" s="136"/>
      <c r="D2" s="136"/>
      <c r="E2" s="136"/>
      <c r="F2" s="127" t="s">
        <v>205</v>
      </c>
      <c r="G2" s="135" t="s">
        <v>204</v>
      </c>
      <c r="H2" s="124" t="s">
        <v>211</v>
      </c>
      <c r="I2" s="32" t="s">
        <v>203</v>
      </c>
    </row>
    <row r="3" spans="1:9" x14ac:dyDescent="0.2">
      <c r="A3" s="129"/>
      <c r="B3" s="32" t="s">
        <v>202</v>
      </c>
      <c r="C3" s="162" t="s">
        <v>215</v>
      </c>
      <c r="D3" s="162"/>
      <c r="E3" s="32"/>
      <c r="F3" s="127" t="s">
        <v>201</v>
      </c>
      <c r="G3" s="134">
        <v>43831</v>
      </c>
      <c r="H3" s="124" t="s">
        <v>214</v>
      </c>
      <c r="I3" s="32" t="s">
        <v>200</v>
      </c>
    </row>
    <row r="4" spans="1:9" ht="38.25" customHeight="1" x14ac:dyDescent="0.2">
      <c r="A4" s="129" t="s">
        <v>199</v>
      </c>
      <c r="B4" s="164" t="s">
        <v>216</v>
      </c>
      <c r="C4" s="164"/>
      <c r="D4" s="164"/>
      <c r="E4" s="164"/>
      <c r="F4" s="127" t="s">
        <v>192</v>
      </c>
      <c r="G4" s="131" t="s">
        <v>315</v>
      </c>
      <c r="H4" s="124" t="s">
        <v>212</v>
      </c>
      <c r="I4" s="32" t="s">
        <v>198</v>
      </c>
    </row>
    <row r="5" spans="1:9" ht="29.25" customHeight="1" x14ac:dyDescent="0.2">
      <c r="A5" s="129" t="s">
        <v>197</v>
      </c>
      <c r="B5" s="153"/>
      <c r="C5" s="153"/>
      <c r="D5" s="153"/>
      <c r="E5" s="153"/>
      <c r="F5" s="127" t="s">
        <v>189</v>
      </c>
      <c r="G5" s="133">
        <v>6117000910</v>
      </c>
      <c r="H5" s="124"/>
      <c r="I5" s="32" t="s">
        <v>196</v>
      </c>
    </row>
    <row r="6" spans="1:9" ht="45" customHeight="1" x14ac:dyDescent="0.2">
      <c r="A6" s="129" t="s">
        <v>195</v>
      </c>
      <c r="B6" s="153" t="s">
        <v>319</v>
      </c>
      <c r="C6" s="153"/>
      <c r="D6" s="153"/>
      <c r="E6" s="153"/>
      <c r="F6" s="127" t="s">
        <v>194</v>
      </c>
      <c r="G6" s="132" t="s">
        <v>316</v>
      </c>
      <c r="H6" s="124" t="s">
        <v>213</v>
      </c>
      <c r="I6" s="32" t="s">
        <v>193</v>
      </c>
    </row>
    <row r="7" spans="1:9" x14ac:dyDescent="0.2">
      <c r="B7" s="163" t="s">
        <v>319</v>
      </c>
      <c r="C7" s="163"/>
      <c r="D7" s="163"/>
      <c r="E7" s="163"/>
      <c r="F7" s="127" t="s">
        <v>192</v>
      </c>
      <c r="G7" s="131" t="s">
        <v>317</v>
      </c>
      <c r="H7" s="124"/>
      <c r="I7" s="32" t="s">
        <v>191</v>
      </c>
    </row>
    <row r="8" spans="1:9" ht="28.5" customHeight="1" x14ac:dyDescent="0.2">
      <c r="A8" s="129" t="s">
        <v>190</v>
      </c>
      <c r="B8" s="164"/>
      <c r="C8" s="164"/>
      <c r="D8" s="164"/>
      <c r="E8" s="164"/>
      <c r="F8" s="127" t="s">
        <v>189</v>
      </c>
      <c r="G8" s="131" t="s">
        <v>318</v>
      </c>
      <c r="H8" s="124"/>
      <c r="I8" s="32" t="s">
        <v>188</v>
      </c>
    </row>
    <row r="9" spans="1:9" x14ac:dyDescent="0.2">
      <c r="A9" s="32" t="s">
        <v>187</v>
      </c>
      <c r="B9" s="128"/>
      <c r="C9" s="124"/>
      <c r="D9" s="125"/>
      <c r="E9" s="125"/>
      <c r="F9" s="127" t="s">
        <v>186</v>
      </c>
      <c r="G9" s="130"/>
      <c r="H9" s="124" t="s">
        <v>210</v>
      </c>
      <c r="I9" s="32" t="s">
        <v>185</v>
      </c>
    </row>
    <row r="10" spans="1:9" ht="15.75" thickBot="1" x14ac:dyDescent="0.25">
      <c r="A10" s="129" t="s">
        <v>184</v>
      </c>
      <c r="B10" s="128"/>
      <c r="C10" s="124"/>
      <c r="D10" s="125"/>
      <c r="E10" s="125"/>
      <c r="F10" s="127" t="s">
        <v>183</v>
      </c>
      <c r="G10" s="126">
        <v>383</v>
      </c>
      <c r="H10" s="124"/>
      <c r="I10" s="32" t="s">
        <v>182</v>
      </c>
    </row>
    <row r="11" spans="1:9" x14ac:dyDescent="0.2">
      <c r="A11" s="125"/>
      <c r="B11" s="125"/>
      <c r="C11" s="125"/>
      <c r="D11" s="125"/>
      <c r="E11" s="125"/>
      <c r="F11" s="125"/>
      <c r="G11" s="125"/>
      <c r="H11" s="124"/>
      <c r="I11" s="32" t="s">
        <v>181</v>
      </c>
    </row>
    <row r="12" spans="1:9" s="32" customFormat="1" ht="12" customHeight="1" x14ac:dyDescent="0.2">
      <c r="A12" s="55"/>
      <c r="B12" s="54" t="s">
        <v>64</v>
      </c>
      <c r="C12" s="154" t="s">
        <v>63</v>
      </c>
      <c r="D12" s="53" t="s">
        <v>62</v>
      </c>
      <c r="E12" s="53" t="s">
        <v>61</v>
      </c>
      <c r="F12" s="42" t="s">
        <v>60</v>
      </c>
      <c r="G12" s="41"/>
      <c r="H12" s="124"/>
      <c r="I12" s="32" t="s">
        <v>180</v>
      </c>
    </row>
    <row r="13" spans="1:9" s="32" customFormat="1" ht="12" customHeight="1" x14ac:dyDescent="0.2">
      <c r="A13" s="52" t="s">
        <v>59</v>
      </c>
      <c r="B13" s="50" t="s">
        <v>58</v>
      </c>
      <c r="C13" s="155"/>
      <c r="D13" s="48" t="s">
        <v>57</v>
      </c>
      <c r="E13" s="48" t="s">
        <v>56</v>
      </c>
      <c r="F13" s="47" t="s">
        <v>55</v>
      </c>
      <c r="G13" s="46" t="s">
        <v>54</v>
      </c>
      <c r="H13" s="124" t="s">
        <v>217</v>
      </c>
      <c r="I13" s="32" t="s">
        <v>179</v>
      </c>
    </row>
    <row r="14" spans="1:9" s="32" customFormat="1" ht="12" customHeight="1" x14ac:dyDescent="0.2">
      <c r="A14" s="51"/>
      <c r="B14" s="50" t="s">
        <v>53</v>
      </c>
      <c r="C14" s="156"/>
      <c r="D14" s="49" t="s">
        <v>52</v>
      </c>
      <c r="E14" s="48" t="s">
        <v>51</v>
      </c>
      <c r="F14" s="47" t="s">
        <v>50</v>
      </c>
      <c r="G14" s="46"/>
      <c r="H14" s="124"/>
      <c r="I14" s="32" t="s">
        <v>178</v>
      </c>
    </row>
    <row r="15" spans="1:9" s="32" customFormat="1" ht="12" customHeight="1" thickBot="1" x14ac:dyDescent="0.25">
      <c r="A15" s="45">
        <v>1</v>
      </c>
      <c r="B15" s="44">
        <v>2</v>
      </c>
      <c r="C15" s="44">
        <v>3</v>
      </c>
      <c r="D15" s="43">
        <v>4</v>
      </c>
      <c r="E15" s="43">
        <v>5</v>
      </c>
      <c r="F15" s="42" t="s">
        <v>49</v>
      </c>
      <c r="G15" s="101" t="s">
        <v>48</v>
      </c>
      <c r="H15" s="124"/>
      <c r="I15" s="32" t="s">
        <v>177</v>
      </c>
    </row>
    <row r="16" spans="1:9" s="32" customFormat="1" ht="24" x14ac:dyDescent="0.2">
      <c r="A16" s="123" t="s">
        <v>176</v>
      </c>
      <c r="B16" s="39" t="s">
        <v>175</v>
      </c>
      <c r="C16" s="38" t="s">
        <v>160</v>
      </c>
      <c r="D16" s="122">
        <f>D17+D20+D23+D26+D30+D33+D41+D44</f>
        <v>1789025.01</v>
      </c>
      <c r="E16" s="122">
        <f>E17+E20+E23+E26+E30+E33+E41+E44</f>
        <v>14683100</v>
      </c>
      <c r="F16" s="122">
        <f>F17+F20+F23+F26+F30+F33+F41+F44</f>
        <v>362796.68</v>
      </c>
      <c r="G16" s="121">
        <f>G17+G20+G23+G26+G30+G33+G41+G44</f>
        <v>16834921.689999998</v>
      </c>
    </row>
    <row r="17" spans="1:9" s="32" customFormat="1" ht="24" x14ac:dyDescent="0.2">
      <c r="A17" s="35" t="s">
        <v>233</v>
      </c>
      <c r="B17" s="30" t="s">
        <v>174</v>
      </c>
      <c r="C17" s="29" t="s">
        <v>173</v>
      </c>
      <c r="D17" s="66">
        <f>SUM(D18:D19)</f>
        <v>0</v>
      </c>
      <c r="E17" s="66">
        <f>SUM(E18:E19)</f>
        <v>0</v>
      </c>
      <c r="F17" s="66">
        <f>SUM(F18:F19)</f>
        <v>8986.68</v>
      </c>
      <c r="G17" s="65">
        <f>SUM(G18:G19)</f>
        <v>8986.68</v>
      </c>
    </row>
    <row r="18" spans="1:9" s="32" customFormat="1" ht="11.25" x14ac:dyDescent="0.2">
      <c r="A18" s="116" t="s">
        <v>313</v>
      </c>
      <c r="B18" s="115" t="s">
        <v>174</v>
      </c>
      <c r="C18" s="114" t="s">
        <v>314</v>
      </c>
      <c r="D18" s="120">
        <v>0</v>
      </c>
      <c r="E18" s="120">
        <v>0</v>
      </c>
      <c r="F18" s="62">
        <v>8986.68</v>
      </c>
      <c r="G18" s="61">
        <f>SUM(D18:F18)</f>
        <v>8986.68</v>
      </c>
    </row>
    <row r="19" spans="1:9" s="32" customFormat="1" ht="11.25" hidden="1" x14ac:dyDescent="0.2">
      <c r="A19" s="119"/>
      <c r="B19" s="115"/>
      <c r="C19" s="118"/>
      <c r="D19" s="120"/>
      <c r="E19" s="120"/>
      <c r="F19" s="117"/>
      <c r="G19" s="61"/>
    </row>
    <row r="20" spans="1:9" s="32" customFormat="1" ht="24" x14ac:dyDescent="0.2">
      <c r="A20" s="35" t="s">
        <v>234</v>
      </c>
      <c r="B20" s="30" t="s">
        <v>172</v>
      </c>
      <c r="C20" s="29" t="s">
        <v>171</v>
      </c>
      <c r="D20" s="66">
        <f>SUM(D21:D22)</f>
        <v>0</v>
      </c>
      <c r="E20" s="66">
        <f>SUM(E21:E22)</f>
        <v>14683100</v>
      </c>
      <c r="F20" s="66">
        <f>SUM(F21:F22)</f>
        <v>0</v>
      </c>
      <c r="G20" s="65">
        <f>SUM(G21:G22)</f>
        <v>14683100</v>
      </c>
    </row>
    <row r="21" spans="1:9" s="32" customFormat="1" ht="11.25" x14ac:dyDescent="0.2">
      <c r="A21" s="116" t="s">
        <v>312</v>
      </c>
      <c r="B21" s="115" t="s">
        <v>172</v>
      </c>
      <c r="C21" s="114" t="s">
        <v>311</v>
      </c>
      <c r="D21" s="120">
        <v>0</v>
      </c>
      <c r="E21" s="62">
        <v>14683100</v>
      </c>
      <c r="F21" s="62">
        <v>0</v>
      </c>
      <c r="G21" s="61">
        <f>SUM(D21:F21)</f>
        <v>14683100</v>
      </c>
    </row>
    <row r="22" spans="1:9" s="32" customFormat="1" ht="11.25" hidden="1" x14ac:dyDescent="0.2">
      <c r="A22" s="119"/>
      <c r="B22" s="115"/>
      <c r="C22" s="118"/>
      <c r="D22" s="120"/>
      <c r="E22" s="117"/>
      <c r="F22" s="117"/>
      <c r="G22" s="61"/>
    </row>
    <row r="23" spans="1:9" s="32" customFormat="1" ht="24" x14ac:dyDescent="0.2">
      <c r="A23" s="35" t="s">
        <v>235</v>
      </c>
      <c r="B23" s="30" t="s">
        <v>170</v>
      </c>
      <c r="C23" s="29" t="s">
        <v>169</v>
      </c>
      <c r="D23" s="66">
        <f>SUM(D24:D25)</f>
        <v>0</v>
      </c>
      <c r="E23" s="66">
        <f>SUM(E24:E25)</f>
        <v>0</v>
      </c>
      <c r="F23" s="66">
        <f>SUM(F24:F25)</f>
        <v>0</v>
      </c>
      <c r="G23" s="65">
        <f>SUM(G24:G25)</f>
        <v>0</v>
      </c>
    </row>
    <row r="24" spans="1:9" s="32" customFormat="1" ht="11.25" x14ac:dyDescent="0.2">
      <c r="A24" s="146"/>
      <c r="B24" s="147"/>
      <c r="C24" s="148"/>
      <c r="D24" s="150"/>
      <c r="E24" s="150"/>
      <c r="F24" s="145"/>
      <c r="G24" s="149">
        <f>SUM(D24:F24)</f>
        <v>0</v>
      </c>
      <c r="H24" s="144"/>
      <c r="I24" s="144"/>
    </row>
    <row r="25" spans="1:9" s="32" customFormat="1" ht="11.25" hidden="1" x14ac:dyDescent="0.2">
      <c r="A25" s="119"/>
      <c r="B25" s="115"/>
      <c r="C25" s="118"/>
      <c r="D25" s="120"/>
      <c r="E25" s="120"/>
      <c r="F25" s="117"/>
      <c r="G25" s="61"/>
    </row>
    <row r="26" spans="1:9" s="32" customFormat="1" ht="24" x14ac:dyDescent="0.2">
      <c r="A26" s="35" t="s">
        <v>236</v>
      </c>
      <c r="B26" s="30" t="s">
        <v>168</v>
      </c>
      <c r="C26" s="29" t="s">
        <v>157</v>
      </c>
      <c r="D26" s="66">
        <f>SUM(D27:D29)</f>
        <v>1789025.01</v>
      </c>
      <c r="E26" s="66">
        <f>SUM(E27:E29)</f>
        <v>0</v>
      </c>
      <c r="F26" s="66">
        <f>SUM(F27:F29)</f>
        <v>353810</v>
      </c>
      <c r="G26" s="65">
        <f>SUM(G27:G29)</f>
        <v>2142835.0099999998</v>
      </c>
    </row>
    <row r="27" spans="1:9" s="32" customFormat="1" ht="22.5" x14ac:dyDescent="0.2">
      <c r="A27" s="116" t="s">
        <v>308</v>
      </c>
      <c r="B27" s="115" t="s">
        <v>168</v>
      </c>
      <c r="C27" s="114" t="s">
        <v>307</v>
      </c>
      <c r="D27" s="62">
        <v>1789025.01</v>
      </c>
      <c r="E27" s="120">
        <v>0</v>
      </c>
      <c r="F27" s="62"/>
      <c r="G27" s="61">
        <f>SUM(D27:F27)</f>
        <v>1789025.01</v>
      </c>
    </row>
    <row r="28" spans="1:9" s="32" customFormat="1" ht="33.75" x14ac:dyDescent="0.2">
      <c r="A28" s="116" t="s">
        <v>310</v>
      </c>
      <c r="B28" s="115" t="s">
        <v>168</v>
      </c>
      <c r="C28" s="114" t="s">
        <v>309</v>
      </c>
      <c r="D28" s="62"/>
      <c r="E28" s="120"/>
      <c r="F28" s="62">
        <v>353810</v>
      </c>
      <c r="G28" s="61">
        <f>SUM(D28:F28)</f>
        <v>353810</v>
      </c>
    </row>
    <row r="29" spans="1:9" s="32" customFormat="1" ht="11.25" hidden="1" x14ac:dyDescent="0.2">
      <c r="A29" s="119"/>
      <c r="B29" s="115"/>
      <c r="C29" s="118"/>
      <c r="D29" s="117"/>
      <c r="E29" s="120"/>
      <c r="F29" s="117"/>
      <c r="G29" s="61"/>
    </row>
    <row r="30" spans="1:9" s="32" customFormat="1" ht="36" x14ac:dyDescent="0.2">
      <c r="A30" s="35" t="s">
        <v>258</v>
      </c>
      <c r="B30" s="30" t="s">
        <v>167</v>
      </c>
      <c r="C30" s="29" t="s">
        <v>155</v>
      </c>
      <c r="D30" s="66">
        <f>SUM(D31:D32)</f>
        <v>0</v>
      </c>
      <c r="E30" s="66">
        <f>SUM(E31:E32)</f>
        <v>0</v>
      </c>
      <c r="F30" s="66">
        <f>SUM(F31:F32)</f>
        <v>0</v>
      </c>
      <c r="G30" s="65">
        <f>SUM(G31:G32)</f>
        <v>0</v>
      </c>
    </row>
    <row r="31" spans="1:9" s="32" customFormat="1" ht="11.25" x14ac:dyDescent="0.2">
      <c r="A31" s="146"/>
      <c r="B31" s="147"/>
      <c r="C31" s="148"/>
      <c r="D31" s="145"/>
      <c r="E31" s="145"/>
      <c r="F31" s="145"/>
      <c r="G31" s="149">
        <f>SUM(D31:F31)</f>
        <v>0</v>
      </c>
      <c r="H31" s="144"/>
      <c r="I31" s="144"/>
    </row>
    <row r="32" spans="1:9" s="32" customFormat="1" ht="11.25" hidden="1" x14ac:dyDescent="0.2">
      <c r="A32" s="119"/>
      <c r="B32" s="115"/>
      <c r="C32" s="118"/>
      <c r="D32" s="117"/>
      <c r="E32" s="117"/>
      <c r="F32" s="117"/>
      <c r="G32" s="61"/>
    </row>
    <row r="33" spans="1:9" s="32" customFormat="1" ht="24" x14ac:dyDescent="0.2">
      <c r="A33" s="35" t="s">
        <v>237</v>
      </c>
      <c r="B33" s="30" t="s">
        <v>166</v>
      </c>
      <c r="C33" s="29" t="s">
        <v>154</v>
      </c>
      <c r="D33" s="66">
        <f>SUM(D34:D35)</f>
        <v>0</v>
      </c>
      <c r="E33" s="66">
        <f>SUM(E34:E35)</f>
        <v>0</v>
      </c>
      <c r="F33" s="66">
        <f>SUM(F34:F35)</f>
        <v>0</v>
      </c>
      <c r="G33" s="65">
        <f>SUM(G34:G35)</f>
        <v>0</v>
      </c>
    </row>
    <row r="34" spans="1:9" s="32" customFormat="1" ht="11.25" x14ac:dyDescent="0.2">
      <c r="A34" s="146"/>
      <c r="B34" s="147"/>
      <c r="C34" s="148"/>
      <c r="D34" s="145"/>
      <c r="E34" s="145"/>
      <c r="F34" s="145"/>
      <c r="G34" s="149">
        <f>SUM(D34:F34)</f>
        <v>0</v>
      </c>
      <c r="H34" s="144"/>
      <c r="I34" s="144"/>
    </row>
    <row r="35" spans="1:9" s="32" customFormat="1" ht="0.75" customHeight="1" thickBot="1" x14ac:dyDescent="0.25">
      <c r="A35" s="113"/>
      <c r="B35" s="112"/>
      <c r="C35" s="111"/>
      <c r="D35" s="110"/>
      <c r="E35" s="110"/>
      <c r="F35" s="110"/>
      <c r="G35" s="56"/>
    </row>
    <row r="36" spans="1:9" s="32" customFormat="1" ht="12.2" customHeight="1" x14ac:dyDescent="0.2">
      <c r="G36" s="32" t="s">
        <v>165</v>
      </c>
      <c r="I36" s="109" t="s">
        <v>164</v>
      </c>
    </row>
    <row r="37" spans="1:9" s="32" customFormat="1" ht="12.2" customHeight="1" x14ac:dyDescent="0.2">
      <c r="A37" s="55"/>
      <c r="B37" s="54" t="s">
        <v>64</v>
      </c>
      <c r="C37" s="154" t="s">
        <v>63</v>
      </c>
      <c r="D37" s="53" t="s">
        <v>62</v>
      </c>
      <c r="E37" s="53" t="s">
        <v>61</v>
      </c>
      <c r="F37" s="42" t="s">
        <v>60</v>
      </c>
      <c r="G37" s="41"/>
      <c r="I37" s="109" t="s">
        <v>163</v>
      </c>
    </row>
    <row r="38" spans="1:9" s="32" customFormat="1" ht="12.2" customHeight="1" x14ac:dyDescent="0.2">
      <c r="A38" s="52" t="s">
        <v>59</v>
      </c>
      <c r="B38" s="50" t="s">
        <v>58</v>
      </c>
      <c r="C38" s="155"/>
      <c r="D38" s="48" t="s">
        <v>57</v>
      </c>
      <c r="E38" s="48" t="s">
        <v>56</v>
      </c>
      <c r="F38" s="47" t="s">
        <v>55</v>
      </c>
      <c r="G38" s="46" t="s">
        <v>54</v>
      </c>
      <c r="I38" s="109" t="s">
        <v>162</v>
      </c>
    </row>
    <row r="39" spans="1:9" s="32" customFormat="1" ht="12.2" customHeight="1" x14ac:dyDescent="0.2">
      <c r="A39" s="51"/>
      <c r="B39" s="50" t="s">
        <v>53</v>
      </c>
      <c r="C39" s="156"/>
      <c r="D39" s="49" t="s">
        <v>52</v>
      </c>
      <c r="E39" s="48" t="s">
        <v>51</v>
      </c>
      <c r="F39" s="47" t="s">
        <v>50</v>
      </c>
      <c r="G39" s="46"/>
      <c r="I39" s="109" t="s">
        <v>161</v>
      </c>
    </row>
    <row r="40" spans="1:9" s="32" customFormat="1" ht="12.2" customHeight="1" thickBot="1" x14ac:dyDescent="0.25">
      <c r="A40" s="45">
        <v>1</v>
      </c>
      <c r="B40" s="44">
        <v>2</v>
      </c>
      <c r="C40" s="44">
        <v>3</v>
      </c>
      <c r="D40" s="43">
        <v>4</v>
      </c>
      <c r="E40" s="43">
        <v>5</v>
      </c>
      <c r="F40" s="42" t="s">
        <v>49</v>
      </c>
      <c r="G40" s="41" t="s">
        <v>48</v>
      </c>
    </row>
    <row r="41" spans="1:9" s="32" customFormat="1" ht="24" x14ac:dyDescent="0.2">
      <c r="A41" s="100" t="s">
        <v>238</v>
      </c>
      <c r="B41" s="39" t="s">
        <v>160</v>
      </c>
      <c r="C41" s="38" t="s">
        <v>159</v>
      </c>
      <c r="D41" s="99">
        <f>SUM(D42:D43)</f>
        <v>0</v>
      </c>
      <c r="E41" s="99">
        <f>SUM(E42:E43)</f>
        <v>0</v>
      </c>
      <c r="F41" s="99">
        <f>SUM(F42:F43)</f>
        <v>0</v>
      </c>
      <c r="G41" s="98">
        <f>SUM(G42:G43)</f>
        <v>0</v>
      </c>
    </row>
    <row r="42" spans="1:9" s="32" customFormat="1" ht="11.25" x14ac:dyDescent="0.2">
      <c r="A42" s="139"/>
      <c r="B42" s="140"/>
      <c r="C42" s="141"/>
      <c r="D42" s="142"/>
      <c r="E42" s="142"/>
      <c r="F42" s="142"/>
      <c r="G42" s="143">
        <f>SUM(D42:F42)</f>
        <v>0</v>
      </c>
      <c r="H42" s="144"/>
      <c r="I42" s="144"/>
    </row>
    <row r="43" spans="1:9" s="32" customFormat="1" ht="11.25" hidden="1" x14ac:dyDescent="0.2">
      <c r="A43" s="107"/>
      <c r="B43" s="88"/>
      <c r="C43" s="87"/>
      <c r="D43" s="86"/>
      <c r="E43" s="86"/>
      <c r="F43" s="86"/>
      <c r="G43" s="27"/>
    </row>
    <row r="44" spans="1:9" s="32" customFormat="1" ht="36" x14ac:dyDescent="0.2">
      <c r="A44" s="35" t="s">
        <v>239</v>
      </c>
      <c r="B44" s="30" t="s">
        <v>158</v>
      </c>
      <c r="C44" s="29" t="s">
        <v>152</v>
      </c>
      <c r="D44" s="34">
        <f>SUM(D45:D46)</f>
        <v>0</v>
      </c>
      <c r="E44" s="34">
        <f>SUM(E45:E46)</f>
        <v>0</v>
      </c>
      <c r="F44" s="34">
        <f>SUM(F45:F46)</f>
        <v>0</v>
      </c>
      <c r="G44" s="33">
        <f>SUM(G45:G46)</f>
        <v>0</v>
      </c>
    </row>
    <row r="45" spans="1:9" s="32" customFormat="1" ht="11.25" x14ac:dyDescent="0.2">
      <c r="A45" s="139"/>
      <c r="B45" s="140"/>
      <c r="C45" s="141"/>
      <c r="D45" s="142"/>
      <c r="E45" s="142"/>
      <c r="F45" s="142"/>
      <c r="G45" s="143">
        <f>SUM(D45:F45)</f>
        <v>0</v>
      </c>
      <c r="H45" s="144"/>
      <c r="I45" s="144"/>
    </row>
    <row r="46" spans="1:9" s="32" customFormat="1" ht="11.25" hidden="1" x14ac:dyDescent="0.2">
      <c r="A46" s="107"/>
      <c r="B46" s="88"/>
      <c r="C46" s="87"/>
      <c r="D46" s="86"/>
      <c r="E46" s="86"/>
      <c r="F46" s="86"/>
      <c r="G46" s="27"/>
    </row>
    <row r="47" spans="1:9" s="32" customFormat="1" ht="24" x14ac:dyDescent="0.2">
      <c r="A47" s="108" t="s">
        <v>240</v>
      </c>
      <c r="B47" s="30" t="s">
        <v>157</v>
      </c>
      <c r="C47" s="29" t="s">
        <v>156</v>
      </c>
      <c r="D47" s="94">
        <f>D48+D53+D60+D63+D66+D69+D72+D76+D84</f>
        <v>1727810.73</v>
      </c>
      <c r="E47" s="94">
        <f>E48+E53+E60+E63+E66+E69+E72+E76+E84</f>
        <v>14637893.129999999</v>
      </c>
      <c r="F47" s="94">
        <f>F48+F53+F60+F63+F66+F69+F72+F76+F84</f>
        <v>345627.49000000005</v>
      </c>
      <c r="G47" s="93">
        <f>G48+G53+G60+G63+G66+G69+G72+G76+G84</f>
        <v>16711331.35</v>
      </c>
    </row>
    <row r="48" spans="1:9" s="32" customFormat="1" ht="24" x14ac:dyDescent="0.2">
      <c r="A48" s="35" t="s">
        <v>231</v>
      </c>
      <c r="B48" s="30" t="s">
        <v>155</v>
      </c>
      <c r="C48" s="29" t="s">
        <v>151</v>
      </c>
      <c r="D48" s="34">
        <f>SUM(D49:D52)</f>
        <v>797380.28999999992</v>
      </c>
      <c r="E48" s="34">
        <f>SUM(E49:E52)</f>
        <v>10941540.709999999</v>
      </c>
      <c r="F48" s="34">
        <f>SUM(F49:F52)</f>
        <v>0</v>
      </c>
      <c r="G48" s="33">
        <f>SUM(G49:G52)</f>
        <v>11738921</v>
      </c>
    </row>
    <row r="49" spans="1:9" s="32" customFormat="1" ht="11.25" x14ac:dyDescent="0.2">
      <c r="A49" s="89" t="s">
        <v>302</v>
      </c>
      <c r="B49" s="88" t="s">
        <v>155</v>
      </c>
      <c r="C49" s="90" t="s">
        <v>301</v>
      </c>
      <c r="D49" s="28">
        <v>614438.69999999995</v>
      </c>
      <c r="E49" s="28">
        <v>8375091.6799999997</v>
      </c>
      <c r="F49" s="28">
        <v>0</v>
      </c>
      <c r="G49" s="27">
        <f>SUM(D49:F49)</f>
        <v>8989530.379999999</v>
      </c>
    </row>
    <row r="50" spans="1:9" s="32" customFormat="1" ht="11.25" x14ac:dyDescent="0.2">
      <c r="A50" s="89" t="s">
        <v>304</v>
      </c>
      <c r="B50" s="88" t="s">
        <v>155</v>
      </c>
      <c r="C50" s="90" t="s">
        <v>303</v>
      </c>
      <c r="D50" s="28">
        <v>0</v>
      </c>
      <c r="E50" s="28">
        <v>3866.46</v>
      </c>
      <c r="F50" s="28">
        <v>0</v>
      </c>
      <c r="G50" s="27">
        <f>SUM(D50:F50)</f>
        <v>3866.46</v>
      </c>
    </row>
    <row r="51" spans="1:9" s="32" customFormat="1" ht="11.25" x14ac:dyDescent="0.2">
      <c r="A51" s="89" t="s">
        <v>306</v>
      </c>
      <c r="B51" s="88" t="s">
        <v>155</v>
      </c>
      <c r="C51" s="90" t="s">
        <v>305</v>
      </c>
      <c r="D51" s="28">
        <v>182941.59</v>
      </c>
      <c r="E51" s="28">
        <v>2562582.5699999998</v>
      </c>
      <c r="F51" s="28">
        <v>0</v>
      </c>
      <c r="G51" s="27">
        <f>SUM(D51:F51)</f>
        <v>2745524.1599999997</v>
      </c>
    </row>
    <row r="52" spans="1:9" s="32" customFormat="1" ht="12.2" hidden="1" customHeight="1" x14ac:dyDescent="0.2">
      <c r="A52" s="107"/>
      <c r="B52" s="88"/>
      <c r="C52" s="87"/>
      <c r="D52" s="86"/>
      <c r="E52" s="86"/>
      <c r="F52" s="86"/>
      <c r="G52" s="27"/>
    </row>
    <row r="53" spans="1:9" s="32" customFormat="1" ht="24" x14ac:dyDescent="0.2">
      <c r="A53" s="35" t="s">
        <v>232</v>
      </c>
      <c r="B53" s="30" t="s">
        <v>154</v>
      </c>
      <c r="C53" s="29" t="s">
        <v>153</v>
      </c>
      <c r="D53" s="34">
        <f>SUM(D54:D59)</f>
        <v>81428.02</v>
      </c>
      <c r="E53" s="34">
        <f>SUM(E54:E59)</f>
        <v>2296153.5700000003</v>
      </c>
      <c r="F53" s="34">
        <f>SUM(F54:F59)</f>
        <v>12.82</v>
      </c>
      <c r="G53" s="33">
        <f>SUM(G54:G59)</f>
        <v>2377594.41</v>
      </c>
    </row>
    <row r="54" spans="1:9" s="32" customFormat="1" ht="11.25" x14ac:dyDescent="0.2">
      <c r="A54" s="89" t="s">
        <v>292</v>
      </c>
      <c r="B54" s="88" t="s">
        <v>154</v>
      </c>
      <c r="C54" s="90" t="s">
        <v>291</v>
      </c>
      <c r="D54" s="28">
        <v>6000</v>
      </c>
      <c r="E54" s="28">
        <v>84225.84</v>
      </c>
      <c r="F54" s="28">
        <v>0</v>
      </c>
      <c r="G54" s="27">
        <f>SUM(D54:F54)</f>
        <v>90225.84</v>
      </c>
    </row>
    <row r="55" spans="1:9" s="32" customFormat="1" ht="11.25" x14ac:dyDescent="0.2">
      <c r="A55" s="89" t="s">
        <v>293</v>
      </c>
      <c r="B55" s="88" t="s">
        <v>154</v>
      </c>
      <c r="C55" s="90" t="s">
        <v>294</v>
      </c>
      <c r="D55" s="28">
        <v>0</v>
      </c>
      <c r="E55" s="28">
        <v>1354610.62</v>
      </c>
      <c r="F55" s="28">
        <v>0</v>
      </c>
      <c r="G55" s="27">
        <f>SUM(D55:F55)</f>
        <v>1354610.62</v>
      </c>
    </row>
    <row r="56" spans="1:9" s="32" customFormat="1" ht="11.25" x14ac:dyDescent="0.2">
      <c r="A56" s="89" t="s">
        <v>295</v>
      </c>
      <c r="B56" s="88" t="s">
        <v>154</v>
      </c>
      <c r="C56" s="90" t="s">
        <v>296</v>
      </c>
      <c r="D56" s="28">
        <v>31395</v>
      </c>
      <c r="E56" s="28">
        <v>354834.21</v>
      </c>
      <c r="F56" s="28">
        <v>0</v>
      </c>
      <c r="G56" s="27">
        <f>SUM(D56:F56)</f>
        <v>386229.21</v>
      </c>
    </row>
    <row r="57" spans="1:9" s="32" customFormat="1" ht="11.25" x14ac:dyDescent="0.2">
      <c r="A57" s="89" t="s">
        <v>298</v>
      </c>
      <c r="B57" s="88" t="s">
        <v>154</v>
      </c>
      <c r="C57" s="90" t="s">
        <v>297</v>
      </c>
      <c r="D57" s="28">
        <v>42517.25</v>
      </c>
      <c r="E57" s="28">
        <v>502482.9</v>
      </c>
      <c r="F57" s="28">
        <v>12.82</v>
      </c>
      <c r="G57" s="27">
        <f>SUM(D57:F57)</f>
        <v>545012.97</v>
      </c>
    </row>
    <row r="58" spans="1:9" s="32" customFormat="1" ht="11.25" x14ac:dyDescent="0.2">
      <c r="A58" s="89" t="s">
        <v>300</v>
      </c>
      <c r="B58" s="88" t="s">
        <v>154</v>
      </c>
      <c r="C58" s="90" t="s">
        <v>299</v>
      </c>
      <c r="D58" s="28">
        <v>1515.77</v>
      </c>
      <c r="E58" s="28">
        <v>0</v>
      </c>
      <c r="F58" s="28">
        <v>0</v>
      </c>
      <c r="G58" s="27">
        <f>SUM(D58:F58)</f>
        <v>1515.77</v>
      </c>
    </row>
    <row r="59" spans="1:9" s="32" customFormat="1" ht="12.2" hidden="1" customHeight="1" x14ac:dyDescent="0.2">
      <c r="A59" s="107"/>
      <c r="B59" s="88"/>
      <c r="C59" s="87"/>
      <c r="D59" s="86"/>
      <c r="E59" s="86"/>
      <c r="F59" s="86"/>
      <c r="G59" s="27"/>
    </row>
    <row r="60" spans="1:9" s="32" customFormat="1" ht="24" x14ac:dyDescent="0.2">
      <c r="A60" s="35" t="s">
        <v>241</v>
      </c>
      <c r="B60" s="30" t="s">
        <v>152</v>
      </c>
      <c r="C60" s="29" t="s">
        <v>150</v>
      </c>
      <c r="D60" s="34">
        <f>SUM(D61:D62)</f>
        <v>0</v>
      </c>
      <c r="E60" s="34">
        <f>SUM(E61:E62)</f>
        <v>0</v>
      </c>
      <c r="F60" s="34">
        <f>SUM(F61:F62)</f>
        <v>0</v>
      </c>
      <c r="G60" s="33">
        <f>SUM(G61:G62)</f>
        <v>0</v>
      </c>
    </row>
    <row r="61" spans="1:9" s="32" customFormat="1" ht="11.25" x14ac:dyDescent="0.2">
      <c r="A61" s="139"/>
      <c r="B61" s="140"/>
      <c r="C61" s="141"/>
      <c r="D61" s="145"/>
      <c r="E61" s="142"/>
      <c r="F61" s="142"/>
      <c r="G61" s="143">
        <f>SUM(D61:F61)</f>
        <v>0</v>
      </c>
      <c r="H61" s="144"/>
      <c r="I61" s="144"/>
    </row>
    <row r="62" spans="1:9" s="32" customFormat="1" ht="11.25" hidden="1" x14ac:dyDescent="0.2">
      <c r="A62" s="107"/>
      <c r="B62" s="88"/>
      <c r="C62" s="87"/>
      <c r="D62" s="86"/>
      <c r="E62" s="86"/>
      <c r="F62" s="86"/>
      <c r="G62" s="27"/>
    </row>
    <row r="63" spans="1:9" s="32" customFormat="1" ht="24" x14ac:dyDescent="0.2">
      <c r="A63" s="35" t="s">
        <v>242</v>
      </c>
      <c r="B63" s="30" t="s">
        <v>151</v>
      </c>
      <c r="C63" s="29" t="s">
        <v>149</v>
      </c>
      <c r="D63" s="34">
        <f>SUM(D64:D65)</f>
        <v>0</v>
      </c>
      <c r="E63" s="34">
        <f>SUM(E64:E65)</f>
        <v>0</v>
      </c>
      <c r="F63" s="34">
        <f>SUM(F64:F65)</f>
        <v>0</v>
      </c>
      <c r="G63" s="33">
        <f>SUM(G64:G65)</f>
        <v>0</v>
      </c>
    </row>
    <row r="64" spans="1:9" s="32" customFormat="1" ht="11.25" x14ac:dyDescent="0.2">
      <c r="A64" s="139"/>
      <c r="B64" s="140"/>
      <c r="C64" s="141"/>
      <c r="D64" s="142"/>
      <c r="E64" s="142"/>
      <c r="F64" s="142"/>
      <c r="G64" s="143">
        <f>SUM(D64:F64)</f>
        <v>0</v>
      </c>
      <c r="H64" s="144"/>
      <c r="I64" s="144"/>
    </row>
    <row r="65" spans="1:9" s="32" customFormat="1" ht="11.25" hidden="1" x14ac:dyDescent="0.2">
      <c r="A65" s="107"/>
      <c r="B65" s="88"/>
      <c r="C65" s="87"/>
      <c r="D65" s="86"/>
      <c r="E65" s="86"/>
      <c r="F65" s="86"/>
      <c r="G65" s="27"/>
    </row>
    <row r="66" spans="1:9" s="32" customFormat="1" ht="24" x14ac:dyDescent="0.2">
      <c r="A66" s="35" t="s">
        <v>243</v>
      </c>
      <c r="B66" s="30" t="s">
        <v>150</v>
      </c>
      <c r="C66" s="29" t="s">
        <v>148</v>
      </c>
      <c r="D66" s="34">
        <f>SUM(D67:D68)</f>
        <v>0</v>
      </c>
      <c r="E66" s="34">
        <f>SUM(E67:E68)</f>
        <v>0</v>
      </c>
      <c r="F66" s="34">
        <f>SUM(F67:F68)</f>
        <v>0</v>
      </c>
      <c r="G66" s="33">
        <f>SUM(G67:G68)</f>
        <v>0</v>
      </c>
    </row>
    <row r="67" spans="1:9" s="32" customFormat="1" ht="11.25" x14ac:dyDescent="0.2">
      <c r="A67" s="139"/>
      <c r="B67" s="140"/>
      <c r="C67" s="141"/>
      <c r="D67" s="142"/>
      <c r="E67" s="142"/>
      <c r="F67" s="142"/>
      <c r="G67" s="143">
        <f>SUM(D67:F67)</f>
        <v>0</v>
      </c>
      <c r="H67" s="144"/>
      <c r="I67" s="144"/>
    </row>
    <row r="68" spans="1:9" s="32" customFormat="1" ht="11.25" hidden="1" x14ac:dyDescent="0.2">
      <c r="A68" s="107"/>
      <c r="B68" s="88"/>
      <c r="C68" s="87"/>
      <c r="D68" s="86"/>
      <c r="E68" s="86"/>
      <c r="F68" s="86"/>
      <c r="G68" s="27"/>
    </row>
    <row r="69" spans="1:9" s="32" customFormat="1" ht="24" x14ac:dyDescent="0.2">
      <c r="A69" s="35" t="s">
        <v>244</v>
      </c>
      <c r="B69" s="30" t="s">
        <v>149</v>
      </c>
      <c r="C69" s="29" t="s">
        <v>147</v>
      </c>
      <c r="D69" s="34">
        <f>SUM(D70:D71)</f>
        <v>0</v>
      </c>
      <c r="E69" s="34">
        <f>SUM(E70:E71)</f>
        <v>28079.7</v>
      </c>
      <c r="F69" s="34">
        <f>SUM(F70:F71)</f>
        <v>0</v>
      </c>
      <c r="G69" s="34">
        <f>SUM(G70:G71)</f>
        <v>28079.7</v>
      </c>
    </row>
    <row r="70" spans="1:9" s="32" customFormat="1" ht="11.25" x14ac:dyDescent="0.2">
      <c r="A70" s="89" t="s">
        <v>289</v>
      </c>
      <c r="B70" s="88" t="s">
        <v>149</v>
      </c>
      <c r="C70" s="90" t="s">
        <v>290</v>
      </c>
      <c r="D70" s="28">
        <v>0</v>
      </c>
      <c r="E70" s="28">
        <v>28079.7</v>
      </c>
      <c r="F70" s="28">
        <v>0</v>
      </c>
      <c r="G70" s="27">
        <f>SUM(D70:F70)</f>
        <v>28079.7</v>
      </c>
    </row>
    <row r="71" spans="1:9" s="32" customFormat="1" ht="11.25" hidden="1" x14ac:dyDescent="0.2">
      <c r="A71" s="107"/>
      <c r="B71" s="88"/>
      <c r="C71" s="87"/>
      <c r="D71" s="86"/>
      <c r="E71" s="86"/>
      <c r="F71" s="86"/>
      <c r="G71" s="27"/>
    </row>
    <row r="72" spans="1:9" s="32" customFormat="1" ht="24" x14ac:dyDescent="0.2">
      <c r="A72" s="35" t="s">
        <v>245</v>
      </c>
      <c r="B72" s="30" t="s">
        <v>148</v>
      </c>
      <c r="C72" s="29" t="s">
        <v>144</v>
      </c>
      <c r="D72" s="34">
        <f>SUM(D73:D75)</f>
        <v>838652.42</v>
      </c>
      <c r="E72" s="34">
        <f>SUM(E73:E75)</f>
        <v>1049414.47</v>
      </c>
      <c r="F72" s="34">
        <f>SUM(F73:F75)</f>
        <v>345440.08</v>
      </c>
      <c r="G72" s="33">
        <f>SUM(G73:G75)</f>
        <v>2233506.9700000002</v>
      </c>
    </row>
    <row r="73" spans="1:9" s="32" customFormat="1" ht="11.25" x14ac:dyDescent="0.2">
      <c r="A73" s="89" t="s">
        <v>285</v>
      </c>
      <c r="B73" s="88" t="s">
        <v>148</v>
      </c>
      <c r="C73" s="90" t="s">
        <v>286</v>
      </c>
      <c r="D73" s="28">
        <v>0</v>
      </c>
      <c r="E73" s="28">
        <v>767310.04</v>
      </c>
      <c r="F73" s="28">
        <v>0</v>
      </c>
      <c r="G73" s="27">
        <f>SUM(D73:F73)</f>
        <v>767310.04</v>
      </c>
    </row>
    <row r="74" spans="1:9" s="32" customFormat="1" ht="11.25" x14ac:dyDescent="0.2">
      <c r="A74" s="89" t="s">
        <v>287</v>
      </c>
      <c r="B74" s="88" t="s">
        <v>148</v>
      </c>
      <c r="C74" s="90" t="s">
        <v>288</v>
      </c>
      <c r="D74" s="28">
        <v>838652.42</v>
      </c>
      <c r="E74" s="28">
        <v>282104.43</v>
      </c>
      <c r="F74" s="28">
        <v>345440.08</v>
      </c>
      <c r="G74" s="27">
        <f>SUM(D74:F74)</f>
        <v>1466196.9300000002</v>
      </c>
    </row>
    <row r="75" spans="1:9" s="32" customFormat="1" ht="12.2" hidden="1" customHeight="1" x14ac:dyDescent="0.2">
      <c r="A75" s="107"/>
      <c r="B75" s="88"/>
      <c r="C75" s="87"/>
      <c r="D75" s="86"/>
      <c r="E75" s="86"/>
      <c r="F75" s="86"/>
      <c r="G75" s="27"/>
    </row>
    <row r="76" spans="1:9" s="32" customFormat="1" ht="36" x14ac:dyDescent="0.2">
      <c r="A76" s="35" t="s">
        <v>246</v>
      </c>
      <c r="B76" s="30" t="s">
        <v>147</v>
      </c>
      <c r="C76" s="29" t="s">
        <v>146</v>
      </c>
      <c r="D76" s="34">
        <f>SUM(D77:D78)</f>
        <v>0</v>
      </c>
      <c r="E76" s="34">
        <f>SUM(E77:E78)</f>
        <v>0</v>
      </c>
      <c r="F76" s="34">
        <f>SUM(F77:F78)</f>
        <v>0</v>
      </c>
      <c r="G76" s="33">
        <f>SUM(G77:G78)</f>
        <v>0</v>
      </c>
    </row>
    <row r="77" spans="1:9" s="32" customFormat="1" ht="11.25" x14ac:dyDescent="0.2">
      <c r="A77" s="139"/>
      <c r="B77" s="140"/>
      <c r="C77" s="141"/>
      <c r="D77" s="142"/>
      <c r="E77" s="142"/>
      <c r="F77" s="142"/>
      <c r="G77" s="143">
        <f>SUM(D77:F77)</f>
        <v>0</v>
      </c>
      <c r="H77" s="144"/>
      <c r="I77" s="144"/>
    </row>
    <row r="78" spans="1:9" s="32" customFormat="1" ht="0.75" customHeight="1" thickBot="1" x14ac:dyDescent="0.25">
      <c r="A78" s="107"/>
      <c r="B78" s="106"/>
      <c r="C78" s="105"/>
      <c r="D78" s="104"/>
      <c r="E78" s="104"/>
      <c r="F78" s="104"/>
      <c r="G78" s="22"/>
    </row>
    <row r="79" spans="1:9" s="32" customFormat="1" ht="12.2" customHeight="1" x14ac:dyDescent="0.2">
      <c r="G79" s="32" t="s">
        <v>145</v>
      </c>
    </row>
    <row r="80" spans="1:9" s="32" customFormat="1" ht="12.2" customHeight="1" x14ac:dyDescent="0.2">
      <c r="A80" s="81"/>
      <c r="B80" s="54" t="s">
        <v>64</v>
      </c>
      <c r="C80" s="154" t="s">
        <v>63</v>
      </c>
      <c r="D80" s="53" t="s">
        <v>62</v>
      </c>
      <c r="E80" s="53" t="s">
        <v>61</v>
      </c>
      <c r="F80" s="42" t="s">
        <v>60</v>
      </c>
      <c r="G80" s="41"/>
    </row>
    <row r="81" spans="1:7" s="32" customFormat="1" ht="12.2" customHeight="1" x14ac:dyDescent="0.2">
      <c r="A81" s="50" t="s">
        <v>59</v>
      </c>
      <c r="B81" s="50" t="s">
        <v>58</v>
      </c>
      <c r="C81" s="155"/>
      <c r="D81" s="48" t="s">
        <v>57</v>
      </c>
      <c r="E81" s="48" t="s">
        <v>56</v>
      </c>
      <c r="F81" s="47" t="s">
        <v>55</v>
      </c>
      <c r="G81" s="46" t="s">
        <v>54</v>
      </c>
    </row>
    <row r="82" spans="1:7" s="32" customFormat="1" ht="12.2" customHeight="1" x14ac:dyDescent="0.2">
      <c r="A82" s="80"/>
      <c r="B82" s="79" t="s">
        <v>53</v>
      </c>
      <c r="C82" s="156"/>
      <c r="D82" s="49" t="s">
        <v>52</v>
      </c>
      <c r="E82" s="49" t="s">
        <v>51</v>
      </c>
      <c r="F82" s="78" t="s">
        <v>50</v>
      </c>
      <c r="G82" s="46"/>
    </row>
    <row r="83" spans="1:7" s="32" customFormat="1" ht="12.2" customHeight="1" thickBot="1" x14ac:dyDescent="0.25">
      <c r="A83" s="45">
        <v>1</v>
      </c>
      <c r="B83" s="77">
        <v>2</v>
      </c>
      <c r="C83" s="77">
        <v>3</v>
      </c>
      <c r="D83" s="103">
        <v>4</v>
      </c>
      <c r="E83" s="103">
        <v>5</v>
      </c>
      <c r="F83" s="102" t="s">
        <v>49</v>
      </c>
      <c r="G83" s="101" t="s">
        <v>48</v>
      </c>
    </row>
    <row r="84" spans="1:7" s="32" customFormat="1" ht="24" x14ac:dyDescent="0.2">
      <c r="A84" s="100" t="s">
        <v>259</v>
      </c>
      <c r="B84" s="39" t="s">
        <v>144</v>
      </c>
      <c r="C84" s="38" t="s">
        <v>143</v>
      </c>
      <c r="D84" s="99">
        <f>SUM(D85:D88)</f>
        <v>10350</v>
      </c>
      <c r="E84" s="99">
        <f>SUM(E85:E88)</f>
        <v>322704.68</v>
      </c>
      <c r="F84" s="99">
        <f>SUM(F85:F88)</f>
        <v>174.58999999999997</v>
      </c>
      <c r="G84" s="98">
        <f>SUM(G85:G88)</f>
        <v>333229.27</v>
      </c>
    </row>
    <row r="85" spans="1:7" s="32" customFormat="1" ht="11.25" x14ac:dyDescent="0.2">
      <c r="A85" s="89" t="s">
        <v>280</v>
      </c>
      <c r="B85" s="88" t="s">
        <v>144</v>
      </c>
      <c r="C85" s="90" t="s">
        <v>279</v>
      </c>
      <c r="D85" s="28">
        <v>10350</v>
      </c>
      <c r="E85" s="28">
        <v>322704.68</v>
      </c>
      <c r="F85" s="28">
        <v>0</v>
      </c>
      <c r="G85" s="27">
        <f>SUM(D85:F85)</f>
        <v>333054.68</v>
      </c>
    </row>
    <row r="86" spans="1:7" s="32" customFormat="1" ht="22.5" x14ac:dyDescent="0.2">
      <c r="A86" s="89" t="s">
        <v>282</v>
      </c>
      <c r="B86" s="88" t="s">
        <v>144</v>
      </c>
      <c r="C86" s="90" t="s">
        <v>281</v>
      </c>
      <c r="D86" s="28">
        <v>0</v>
      </c>
      <c r="E86" s="28">
        <v>0</v>
      </c>
      <c r="F86" s="28">
        <v>68.709999999999994</v>
      </c>
      <c r="G86" s="27">
        <f>SUM(D86:F86)</f>
        <v>68.709999999999994</v>
      </c>
    </row>
    <row r="87" spans="1:7" s="32" customFormat="1" ht="22.5" x14ac:dyDescent="0.2">
      <c r="A87" s="89" t="s">
        <v>284</v>
      </c>
      <c r="B87" s="88" t="s">
        <v>144</v>
      </c>
      <c r="C87" s="90" t="s">
        <v>283</v>
      </c>
      <c r="D87" s="28">
        <v>0</v>
      </c>
      <c r="E87" s="28">
        <v>0</v>
      </c>
      <c r="F87" s="28">
        <v>105.88</v>
      </c>
      <c r="G87" s="27">
        <f>SUM(D87:F87)</f>
        <v>105.88</v>
      </c>
    </row>
    <row r="88" spans="1:7" s="32" customFormat="1" ht="12.2" hidden="1" customHeight="1" x14ac:dyDescent="0.2">
      <c r="A88" s="89"/>
      <c r="B88" s="88"/>
      <c r="C88" s="87"/>
      <c r="D88" s="86"/>
      <c r="E88" s="86"/>
      <c r="F88" s="86"/>
      <c r="G88" s="27"/>
    </row>
    <row r="89" spans="1:7" s="32" customFormat="1" ht="11.25" x14ac:dyDescent="0.2">
      <c r="A89" s="95" t="s">
        <v>247</v>
      </c>
      <c r="B89" s="30" t="s">
        <v>142</v>
      </c>
      <c r="C89" s="29"/>
      <c r="D89" s="34">
        <f>D92+D128</f>
        <v>61214.28000000005</v>
      </c>
      <c r="E89" s="34">
        <f>E92+E128</f>
        <v>45206.869999999937</v>
      </c>
      <c r="F89" s="34">
        <f>F92+F128</f>
        <v>15371.190000000002</v>
      </c>
      <c r="G89" s="33">
        <f>G92+G128</f>
        <v>121792.34000000035</v>
      </c>
    </row>
    <row r="90" spans="1:7" s="32" customFormat="1" ht="12" x14ac:dyDescent="0.2">
      <c r="A90" s="35" t="s">
        <v>248</v>
      </c>
      <c r="B90" s="30" t="s">
        <v>141</v>
      </c>
      <c r="C90" s="29"/>
      <c r="D90" s="97">
        <f>D16-D47</f>
        <v>61214.280000000028</v>
      </c>
      <c r="E90" s="97">
        <f>E16-E47</f>
        <v>45206.870000001043</v>
      </c>
      <c r="F90" s="97">
        <f>F16-F47</f>
        <v>17169.189999999944</v>
      </c>
      <c r="G90" s="96">
        <f>G16-G47</f>
        <v>123590.33999999799</v>
      </c>
    </row>
    <row r="91" spans="1:7" s="32" customFormat="1" ht="12" x14ac:dyDescent="0.2">
      <c r="A91" s="35" t="s">
        <v>249</v>
      </c>
      <c r="B91" s="30" t="s">
        <v>140</v>
      </c>
      <c r="C91" s="29"/>
      <c r="D91" s="28">
        <v>0</v>
      </c>
      <c r="E91" s="28">
        <v>0</v>
      </c>
      <c r="F91" s="28">
        <v>1798</v>
      </c>
      <c r="G91" s="27">
        <f>SUM(D91:F91)</f>
        <v>1798</v>
      </c>
    </row>
    <row r="92" spans="1:7" s="32" customFormat="1" ht="22.5" x14ac:dyDescent="0.2">
      <c r="A92" s="95" t="s">
        <v>250</v>
      </c>
      <c r="B92" s="30" t="s">
        <v>138</v>
      </c>
      <c r="C92" s="29"/>
      <c r="D92" s="94">
        <f>D93+D96+D99+D102+D116+D119+D127</f>
        <v>61214.28000000005</v>
      </c>
      <c r="E92" s="94">
        <f>E93+E96+E99+E102+E116+E119+E127</f>
        <v>-150135.81000000006</v>
      </c>
      <c r="F92" s="94">
        <f>F93+F96+F99+F102+F116+F119+F127</f>
        <v>15371.190000000002</v>
      </c>
      <c r="G92" s="93">
        <f>G93+G96+G99+G102+G116+G119+G127</f>
        <v>-73550.339999999938</v>
      </c>
    </row>
    <row r="93" spans="1:7" s="32" customFormat="1" ht="12" x14ac:dyDescent="0.2">
      <c r="A93" s="35" t="s">
        <v>251</v>
      </c>
      <c r="B93" s="30" t="s">
        <v>132</v>
      </c>
      <c r="C93" s="29"/>
      <c r="D93" s="34">
        <f>D94-D95</f>
        <v>0</v>
      </c>
      <c r="E93" s="34">
        <f>E94-E95</f>
        <v>-227917.04000000004</v>
      </c>
      <c r="F93" s="34">
        <f>F94-F95</f>
        <v>0</v>
      </c>
      <c r="G93" s="33">
        <f>G94-G95</f>
        <v>-227917.04000000004</v>
      </c>
    </row>
    <row r="94" spans="1:7" s="32" customFormat="1" ht="22.5" x14ac:dyDescent="0.2">
      <c r="A94" s="31" t="s">
        <v>252</v>
      </c>
      <c r="B94" s="30" t="s">
        <v>139</v>
      </c>
      <c r="C94" s="29" t="s">
        <v>138</v>
      </c>
      <c r="D94" s="28">
        <v>0</v>
      </c>
      <c r="E94" s="28">
        <v>539393</v>
      </c>
      <c r="F94" s="28">
        <v>0</v>
      </c>
      <c r="G94" s="27">
        <f>SUM(D94:F94)</f>
        <v>539393</v>
      </c>
    </row>
    <row r="95" spans="1:7" s="32" customFormat="1" ht="11.25" x14ac:dyDescent="0.2">
      <c r="A95" s="31" t="s">
        <v>137</v>
      </c>
      <c r="B95" s="30" t="s">
        <v>136</v>
      </c>
      <c r="C95" s="29" t="s">
        <v>135</v>
      </c>
      <c r="D95" s="28">
        <v>0</v>
      </c>
      <c r="E95" s="28">
        <v>767310.04</v>
      </c>
      <c r="F95" s="28">
        <v>0</v>
      </c>
      <c r="G95" s="27">
        <f>SUM(D95:F95)</f>
        <v>767310.04</v>
      </c>
    </row>
    <row r="96" spans="1:7" s="32" customFormat="1" ht="12" x14ac:dyDescent="0.2">
      <c r="A96" s="35" t="s">
        <v>134</v>
      </c>
      <c r="B96" s="30" t="s">
        <v>126</v>
      </c>
      <c r="C96" s="29"/>
      <c r="D96" s="34">
        <f>D97-D98</f>
        <v>0</v>
      </c>
      <c r="E96" s="34">
        <f>E97-E98</f>
        <v>0</v>
      </c>
      <c r="F96" s="34">
        <f>F97-F98</f>
        <v>0</v>
      </c>
      <c r="G96" s="33">
        <f>G97-G98</f>
        <v>0</v>
      </c>
    </row>
    <row r="97" spans="1:7" s="32" customFormat="1" ht="22.5" x14ac:dyDescent="0.2">
      <c r="A97" s="31" t="s">
        <v>253</v>
      </c>
      <c r="B97" s="30" t="s">
        <v>133</v>
      </c>
      <c r="C97" s="29" t="s">
        <v>132</v>
      </c>
      <c r="D97" s="28">
        <v>0</v>
      </c>
      <c r="E97" s="28">
        <v>0</v>
      </c>
      <c r="F97" s="28">
        <v>0</v>
      </c>
      <c r="G97" s="27">
        <f>SUM(D97:F97)</f>
        <v>0</v>
      </c>
    </row>
    <row r="98" spans="1:7" s="32" customFormat="1" ht="11.25" x14ac:dyDescent="0.2">
      <c r="A98" s="31" t="s">
        <v>131</v>
      </c>
      <c r="B98" s="30" t="s">
        <v>130</v>
      </c>
      <c r="C98" s="29" t="s">
        <v>129</v>
      </c>
      <c r="D98" s="28">
        <v>0</v>
      </c>
      <c r="E98" s="28">
        <v>0</v>
      </c>
      <c r="F98" s="28">
        <v>0</v>
      </c>
      <c r="G98" s="27">
        <f>SUM(D98:F98)</f>
        <v>0</v>
      </c>
    </row>
    <row r="99" spans="1:7" s="32" customFormat="1" ht="12" x14ac:dyDescent="0.2">
      <c r="A99" s="35" t="s">
        <v>128</v>
      </c>
      <c r="B99" s="30" t="s">
        <v>113</v>
      </c>
      <c r="C99" s="29"/>
      <c r="D99" s="34">
        <f>D100-D101</f>
        <v>0</v>
      </c>
      <c r="E99" s="34">
        <f>E100-E101</f>
        <v>0</v>
      </c>
      <c r="F99" s="34">
        <f>F100-F101</f>
        <v>0</v>
      </c>
      <c r="G99" s="33">
        <f>G100-G101</f>
        <v>0</v>
      </c>
    </row>
    <row r="100" spans="1:7" s="32" customFormat="1" ht="22.5" x14ac:dyDescent="0.2">
      <c r="A100" s="31" t="s">
        <v>254</v>
      </c>
      <c r="B100" s="30" t="s">
        <v>127</v>
      </c>
      <c r="C100" s="29" t="s">
        <v>126</v>
      </c>
      <c r="D100" s="28">
        <v>0</v>
      </c>
      <c r="E100" s="28">
        <v>0</v>
      </c>
      <c r="F100" s="28">
        <v>0</v>
      </c>
      <c r="G100" s="27">
        <f>SUM(D100:F100)</f>
        <v>0</v>
      </c>
    </row>
    <row r="101" spans="1:7" s="32" customFormat="1" ht="11.25" x14ac:dyDescent="0.2">
      <c r="A101" s="31" t="s">
        <v>125</v>
      </c>
      <c r="B101" s="30" t="s">
        <v>124</v>
      </c>
      <c r="C101" s="29" t="s">
        <v>123</v>
      </c>
      <c r="D101" s="28">
        <v>0</v>
      </c>
      <c r="E101" s="28">
        <v>0</v>
      </c>
      <c r="F101" s="28">
        <v>0</v>
      </c>
      <c r="G101" s="27">
        <f>SUM(D101:F101)</f>
        <v>0</v>
      </c>
    </row>
    <row r="102" spans="1:7" s="32" customFormat="1" ht="12" x14ac:dyDescent="0.2">
      <c r="A102" s="35" t="s">
        <v>122</v>
      </c>
      <c r="B102" s="30" t="s">
        <v>121</v>
      </c>
      <c r="C102" s="29"/>
      <c r="D102" s="34">
        <f>D103-D110</f>
        <v>59092.180000000051</v>
      </c>
      <c r="E102" s="34">
        <f>E103-E110</f>
        <v>33551.229999999981</v>
      </c>
      <c r="F102" s="34">
        <f>F103-F110</f>
        <v>15371.190000000002</v>
      </c>
      <c r="G102" s="33">
        <f>G103-G110</f>
        <v>108014.60000000009</v>
      </c>
    </row>
    <row r="103" spans="1:7" s="32" customFormat="1" ht="33.75" x14ac:dyDescent="0.2">
      <c r="A103" s="31" t="s">
        <v>255</v>
      </c>
      <c r="B103" s="30" t="s">
        <v>120</v>
      </c>
      <c r="C103" s="29" t="s">
        <v>119</v>
      </c>
      <c r="D103" s="92">
        <f>SUM(D104:D109)</f>
        <v>897744.6</v>
      </c>
      <c r="E103" s="92">
        <f>SUM(E104:E109)</f>
        <v>315655.65999999997</v>
      </c>
      <c r="F103" s="92">
        <f>SUM(F104:F109)</f>
        <v>360811.27</v>
      </c>
      <c r="G103" s="91">
        <f>SUM(G104:G109)</f>
        <v>1574211.5300000003</v>
      </c>
    </row>
    <row r="104" spans="1:7" s="32" customFormat="1" ht="11.25" x14ac:dyDescent="0.2">
      <c r="A104" s="89" t="s">
        <v>270</v>
      </c>
      <c r="B104" s="88" t="s">
        <v>120</v>
      </c>
      <c r="C104" s="90" t="s">
        <v>269</v>
      </c>
      <c r="D104" s="28">
        <v>469011.51</v>
      </c>
      <c r="E104" s="28">
        <v>0</v>
      </c>
      <c r="F104" s="28">
        <v>353810</v>
      </c>
      <c r="G104" s="27">
        <f>SUM(D104:F104)</f>
        <v>822821.51</v>
      </c>
    </row>
    <row r="105" spans="1:7" s="32" customFormat="1" ht="11.25" x14ac:dyDescent="0.2">
      <c r="A105" s="89" t="s">
        <v>271</v>
      </c>
      <c r="B105" s="88" t="s">
        <v>120</v>
      </c>
      <c r="C105" s="90" t="s">
        <v>272</v>
      </c>
      <c r="D105" s="28">
        <v>321418.13</v>
      </c>
      <c r="E105" s="28">
        <v>4600</v>
      </c>
      <c r="F105" s="28">
        <v>0</v>
      </c>
      <c r="G105" s="27">
        <f>SUM(D105:F105)</f>
        <v>326018.13</v>
      </c>
    </row>
    <row r="106" spans="1:7" s="32" customFormat="1" ht="11.25" x14ac:dyDescent="0.2">
      <c r="A106" s="89" t="s">
        <v>273</v>
      </c>
      <c r="B106" s="88" t="s">
        <v>120</v>
      </c>
      <c r="C106" s="90" t="s">
        <v>274</v>
      </c>
      <c r="D106" s="28">
        <v>0</v>
      </c>
      <c r="E106" s="28">
        <v>6714</v>
      </c>
      <c r="F106" s="28">
        <v>0</v>
      </c>
      <c r="G106" s="27">
        <f>SUM(D106:F106)</f>
        <v>6714</v>
      </c>
    </row>
    <row r="107" spans="1:7" s="32" customFormat="1" ht="11.25" x14ac:dyDescent="0.2">
      <c r="A107" s="89" t="s">
        <v>276</v>
      </c>
      <c r="B107" s="88" t="s">
        <v>120</v>
      </c>
      <c r="C107" s="90" t="s">
        <v>275</v>
      </c>
      <c r="D107" s="28">
        <v>51</v>
      </c>
      <c r="E107" s="28">
        <v>0</v>
      </c>
      <c r="F107" s="28">
        <v>0</v>
      </c>
      <c r="G107" s="27">
        <f>SUM(D107:F107)</f>
        <v>51</v>
      </c>
    </row>
    <row r="108" spans="1:7" s="32" customFormat="1" ht="11.25" x14ac:dyDescent="0.2">
      <c r="A108" s="89" t="s">
        <v>278</v>
      </c>
      <c r="B108" s="88" t="s">
        <v>120</v>
      </c>
      <c r="C108" s="90" t="s">
        <v>277</v>
      </c>
      <c r="D108" s="28">
        <v>107263.96</v>
      </c>
      <c r="E108" s="28">
        <v>304341.65999999997</v>
      </c>
      <c r="F108" s="28">
        <v>7001.27</v>
      </c>
      <c r="G108" s="27">
        <f>SUM(D108:F108)</f>
        <v>418606.89</v>
      </c>
    </row>
    <row r="109" spans="1:7" s="32" customFormat="1" ht="11.25" hidden="1" x14ac:dyDescent="0.2">
      <c r="A109" s="89"/>
      <c r="B109" s="88"/>
      <c r="C109" s="87"/>
      <c r="D109" s="86"/>
      <c r="E109" s="86"/>
      <c r="F109" s="86"/>
      <c r="G109" s="27"/>
    </row>
    <row r="110" spans="1:7" s="32" customFormat="1" ht="22.5" x14ac:dyDescent="0.2">
      <c r="A110" s="31" t="s">
        <v>118</v>
      </c>
      <c r="B110" s="30" t="s">
        <v>117</v>
      </c>
      <c r="C110" s="29" t="s">
        <v>92</v>
      </c>
      <c r="D110" s="92">
        <f>SUM(D111:D115)</f>
        <v>838652.41999999993</v>
      </c>
      <c r="E110" s="92">
        <f>SUM(E111:E115)</f>
        <v>282104.43</v>
      </c>
      <c r="F110" s="92">
        <f>SUM(F111:F115)</f>
        <v>345440.08</v>
      </c>
      <c r="G110" s="91">
        <f>SUM(G111:G115)</f>
        <v>1466196.9300000002</v>
      </c>
    </row>
    <row r="111" spans="1:7" s="32" customFormat="1" ht="11.25" x14ac:dyDescent="0.2">
      <c r="A111" s="89" t="s">
        <v>262</v>
      </c>
      <c r="B111" s="88" t="s">
        <v>117</v>
      </c>
      <c r="C111" s="90" t="s">
        <v>89</v>
      </c>
      <c r="D111" s="28">
        <v>444087.85</v>
      </c>
      <c r="E111" s="28">
        <v>0</v>
      </c>
      <c r="F111" s="28">
        <v>339725.68</v>
      </c>
      <c r="G111" s="27">
        <f>SUM(D111:F111)</f>
        <v>783813.53</v>
      </c>
    </row>
    <row r="112" spans="1:7" s="32" customFormat="1" ht="11.25" x14ac:dyDescent="0.2">
      <c r="A112" s="89" t="s">
        <v>263</v>
      </c>
      <c r="B112" s="88" t="s">
        <v>117</v>
      </c>
      <c r="C112" s="90" t="s">
        <v>264</v>
      </c>
      <c r="D112" s="28">
        <v>314356.88</v>
      </c>
      <c r="E112" s="28">
        <v>4600</v>
      </c>
      <c r="F112" s="28">
        <v>0</v>
      </c>
      <c r="G112" s="27">
        <f>SUM(D112:F112)</f>
        <v>318956.88</v>
      </c>
    </row>
    <row r="113" spans="1:7" s="32" customFormat="1" ht="11.25" x14ac:dyDescent="0.2">
      <c r="A113" s="89" t="s">
        <v>266</v>
      </c>
      <c r="B113" s="88" t="s">
        <v>117</v>
      </c>
      <c r="C113" s="90" t="s">
        <v>265</v>
      </c>
      <c r="D113" s="28">
        <v>0</v>
      </c>
      <c r="E113" s="28">
        <v>6429</v>
      </c>
      <c r="F113" s="28">
        <v>0</v>
      </c>
      <c r="G113" s="27">
        <f>SUM(D113:F113)</f>
        <v>6429</v>
      </c>
    </row>
    <row r="114" spans="1:7" s="32" customFormat="1" ht="11.25" x14ac:dyDescent="0.2">
      <c r="A114" s="89" t="s">
        <v>268</v>
      </c>
      <c r="B114" s="88" t="s">
        <v>117</v>
      </c>
      <c r="C114" s="90" t="s">
        <v>267</v>
      </c>
      <c r="D114" s="28">
        <v>80207.69</v>
      </c>
      <c r="E114" s="28">
        <v>271075.43</v>
      </c>
      <c r="F114" s="28">
        <v>5714.4</v>
      </c>
      <c r="G114" s="27">
        <f>SUM(D114:F114)</f>
        <v>356997.52</v>
      </c>
    </row>
    <row r="115" spans="1:7" s="32" customFormat="1" ht="11.25" hidden="1" x14ac:dyDescent="0.2">
      <c r="A115" s="89"/>
      <c r="B115" s="88"/>
      <c r="C115" s="87"/>
      <c r="D115" s="86"/>
      <c r="E115" s="86"/>
      <c r="F115" s="86"/>
      <c r="G115" s="27"/>
    </row>
    <row r="116" spans="1:7" s="32" customFormat="1" ht="12" x14ac:dyDescent="0.2">
      <c r="A116" s="35" t="s">
        <v>116</v>
      </c>
      <c r="B116" s="30" t="s">
        <v>115</v>
      </c>
      <c r="C116" s="29"/>
      <c r="D116" s="34">
        <f>D117-D118</f>
        <v>0</v>
      </c>
      <c r="E116" s="34">
        <f>E117-E118</f>
        <v>0</v>
      </c>
      <c r="F116" s="34">
        <f>F117-F118</f>
        <v>0</v>
      </c>
      <c r="G116" s="33">
        <f>G117-G118</f>
        <v>0</v>
      </c>
    </row>
    <row r="117" spans="1:7" s="32" customFormat="1" ht="22.5" x14ac:dyDescent="0.2">
      <c r="A117" s="31" t="s">
        <v>256</v>
      </c>
      <c r="B117" s="30" t="s">
        <v>114</v>
      </c>
      <c r="C117" s="29" t="s">
        <v>113</v>
      </c>
      <c r="D117" s="28">
        <v>0</v>
      </c>
      <c r="E117" s="28">
        <v>0</v>
      </c>
      <c r="F117" s="28">
        <v>0</v>
      </c>
      <c r="G117" s="27">
        <f>SUM(D117:F117)</f>
        <v>0</v>
      </c>
    </row>
    <row r="118" spans="1:7" s="32" customFormat="1" ht="11.25" x14ac:dyDescent="0.2">
      <c r="A118" s="31" t="s">
        <v>112</v>
      </c>
      <c r="B118" s="30" t="s">
        <v>111</v>
      </c>
      <c r="C118" s="29" t="s">
        <v>86</v>
      </c>
      <c r="D118" s="28">
        <v>0</v>
      </c>
      <c r="E118" s="28">
        <v>0</v>
      </c>
      <c r="F118" s="28">
        <v>0</v>
      </c>
      <c r="G118" s="27">
        <f>SUM(D118:F118)</f>
        <v>0</v>
      </c>
    </row>
    <row r="119" spans="1:7" s="32" customFormat="1" ht="24.75" thickBot="1" x14ac:dyDescent="0.25">
      <c r="A119" s="26" t="s">
        <v>110</v>
      </c>
      <c r="B119" s="25" t="s">
        <v>109</v>
      </c>
      <c r="C119" s="85"/>
      <c r="D119" s="84">
        <f>D125-D126</f>
        <v>0</v>
      </c>
      <c r="E119" s="84">
        <f>E125-E126</f>
        <v>0</v>
      </c>
      <c r="F119" s="84">
        <f>F125-F126</f>
        <v>0</v>
      </c>
      <c r="G119" s="83">
        <f>G125-G126</f>
        <v>0</v>
      </c>
    </row>
    <row r="120" spans="1:7" s="32" customFormat="1" ht="11.25" x14ac:dyDescent="0.2">
      <c r="G120" s="82" t="s">
        <v>108</v>
      </c>
    </row>
    <row r="121" spans="1:7" s="32" customFormat="1" ht="12" customHeight="1" x14ac:dyDescent="0.2">
      <c r="A121" s="81"/>
      <c r="B121" s="54" t="s">
        <v>64</v>
      </c>
      <c r="C121" s="154" t="s">
        <v>63</v>
      </c>
      <c r="D121" s="53" t="s">
        <v>62</v>
      </c>
      <c r="E121" s="53" t="s">
        <v>61</v>
      </c>
      <c r="F121" s="42" t="s">
        <v>60</v>
      </c>
      <c r="G121" s="41"/>
    </row>
    <row r="122" spans="1:7" s="32" customFormat="1" ht="12" customHeight="1" x14ac:dyDescent="0.2">
      <c r="A122" s="50" t="s">
        <v>59</v>
      </c>
      <c r="B122" s="50" t="s">
        <v>58</v>
      </c>
      <c r="C122" s="155"/>
      <c r="D122" s="48" t="s">
        <v>57</v>
      </c>
      <c r="E122" s="48" t="s">
        <v>56</v>
      </c>
      <c r="F122" s="47" t="s">
        <v>55</v>
      </c>
      <c r="G122" s="46" t="s">
        <v>54</v>
      </c>
    </row>
    <row r="123" spans="1:7" s="32" customFormat="1" ht="12" customHeight="1" x14ac:dyDescent="0.2">
      <c r="A123" s="80"/>
      <c r="B123" s="79" t="s">
        <v>53</v>
      </c>
      <c r="C123" s="156"/>
      <c r="D123" s="49" t="s">
        <v>52</v>
      </c>
      <c r="E123" s="49" t="s">
        <v>51</v>
      </c>
      <c r="F123" s="78" t="s">
        <v>50</v>
      </c>
      <c r="G123" s="46"/>
    </row>
    <row r="124" spans="1:7" s="32" customFormat="1" ht="12" thickBot="1" x14ac:dyDescent="0.25">
      <c r="A124" s="45">
        <v>1</v>
      </c>
      <c r="B124" s="77">
        <v>2</v>
      </c>
      <c r="C124" s="77">
        <v>3</v>
      </c>
      <c r="D124" s="43">
        <v>4</v>
      </c>
      <c r="E124" s="43">
        <v>5</v>
      </c>
      <c r="F124" s="42" t="s">
        <v>49</v>
      </c>
      <c r="G124" s="41" t="s">
        <v>48</v>
      </c>
    </row>
    <row r="125" spans="1:7" s="32" customFormat="1" ht="22.5" x14ac:dyDescent="0.2">
      <c r="A125" s="76" t="s">
        <v>260</v>
      </c>
      <c r="B125" s="75" t="s">
        <v>107</v>
      </c>
      <c r="C125" s="138" t="s">
        <v>106</v>
      </c>
      <c r="D125" s="74">
        <v>0</v>
      </c>
      <c r="E125" s="74">
        <v>13511786.289999999</v>
      </c>
      <c r="F125" s="74">
        <v>345440.08</v>
      </c>
      <c r="G125" s="73">
        <f>SUM(D125:F125)</f>
        <v>13857226.369999999</v>
      </c>
    </row>
    <row r="126" spans="1:7" s="32" customFormat="1" ht="11.25" x14ac:dyDescent="0.2">
      <c r="A126" s="60" t="s">
        <v>105</v>
      </c>
      <c r="B126" s="64" t="s">
        <v>104</v>
      </c>
      <c r="C126" s="63" t="s">
        <v>22</v>
      </c>
      <c r="D126" s="62">
        <v>0</v>
      </c>
      <c r="E126" s="62">
        <v>13511786.289999999</v>
      </c>
      <c r="F126" s="62">
        <v>345440.08</v>
      </c>
      <c r="G126" s="61">
        <f>SUM(D126:F126)</f>
        <v>13857226.369999999</v>
      </c>
    </row>
    <row r="127" spans="1:7" s="32" customFormat="1" ht="12" x14ac:dyDescent="0.2">
      <c r="A127" s="26" t="s">
        <v>103</v>
      </c>
      <c r="B127" s="64" t="s">
        <v>102</v>
      </c>
      <c r="C127" s="63" t="s">
        <v>22</v>
      </c>
      <c r="D127" s="62">
        <v>2122.1</v>
      </c>
      <c r="E127" s="62">
        <v>44230</v>
      </c>
      <c r="F127" s="62">
        <v>0</v>
      </c>
      <c r="G127" s="61">
        <f>SUM(D127:F127)</f>
        <v>46352.1</v>
      </c>
    </row>
    <row r="128" spans="1:7" s="32" customFormat="1" ht="24" x14ac:dyDescent="0.2">
      <c r="A128" s="72" t="s">
        <v>218</v>
      </c>
      <c r="B128" s="64" t="s">
        <v>101</v>
      </c>
      <c r="C128" s="63"/>
      <c r="D128" s="71">
        <f>D129-D153</f>
        <v>0</v>
      </c>
      <c r="E128" s="71">
        <f>E129-E153</f>
        <v>195342.68</v>
      </c>
      <c r="F128" s="71">
        <f>F129-F153</f>
        <v>0</v>
      </c>
      <c r="G128" s="70">
        <f>G129-G153</f>
        <v>195342.68000000028</v>
      </c>
    </row>
    <row r="129" spans="1:7" s="32" customFormat="1" ht="22.5" x14ac:dyDescent="0.2">
      <c r="A129" s="69" t="s">
        <v>219</v>
      </c>
      <c r="B129" s="64" t="s">
        <v>100</v>
      </c>
      <c r="C129" s="63"/>
      <c r="D129" s="68">
        <f>D130+D133+D136+D139+D142+D145</f>
        <v>0</v>
      </c>
      <c r="E129" s="68">
        <f>E130+E133+E136+E139+E142+E145</f>
        <v>0</v>
      </c>
      <c r="F129" s="68">
        <f>F130+F133+F136+F139+F142+F145</f>
        <v>-8986.679999999993</v>
      </c>
      <c r="G129" s="67">
        <f>G130+G133+G136+G139+G142+G145</f>
        <v>-8986.679999999702</v>
      </c>
    </row>
    <row r="130" spans="1:7" s="32" customFormat="1" ht="12" x14ac:dyDescent="0.2">
      <c r="A130" s="35" t="s">
        <v>99</v>
      </c>
      <c r="B130" s="64" t="s">
        <v>98</v>
      </c>
      <c r="C130" s="63"/>
      <c r="D130" s="66">
        <f>D131-D132</f>
        <v>0</v>
      </c>
      <c r="E130" s="66">
        <f>E131-E132</f>
        <v>0</v>
      </c>
      <c r="F130" s="66">
        <f>F131-F132</f>
        <v>0</v>
      </c>
      <c r="G130" s="65">
        <f>G131-G132</f>
        <v>0</v>
      </c>
    </row>
    <row r="131" spans="1:7" s="32" customFormat="1" ht="22.5" x14ac:dyDescent="0.2">
      <c r="A131" s="60" t="s">
        <v>257</v>
      </c>
      <c r="B131" s="64" t="s">
        <v>97</v>
      </c>
      <c r="C131" s="63" t="s">
        <v>47</v>
      </c>
      <c r="D131" s="62">
        <v>1789025.01</v>
      </c>
      <c r="E131" s="62">
        <v>15639119.710000001</v>
      </c>
      <c r="F131" s="62">
        <v>418459.75</v>
      </c>
      <c r="G131" s="61">
        <f>SUM(D131:F131)</f>
        <v>17846604.470000003</v>
      </c>
    </row>
    <row r="132" spans="1:7" s="32" customFormat="1" ht="11.25" x14ac:dyDescent="0.2">
      <c r="A132" s="60" t="s">
        <v>96</v>
      </c>
      <c r="B132" s="64" t="s">
        <v>95</v>
      </c>
      <c r="C132" s="63" t="s">
        <v>94</v>
      </c>
      <c r="D132" s="62">
        <v>1789025.01</v>
      </c>
      <c r="E132" s="62">
        <v>15639119.710000001</v>
      </c>
      <c r="F132" s="62">
        <v>418459.75</v>
      </c>
      <c r="G132" s="61">
        <f>SUM(D132:F132)</f>
        <v>17846604.470000003</v>
      </c>
    </row>
    <row r="133" spans="1:7" s="32" customFormat="1" ht="12" x14ac:dyDescent="0.2">
      <c r="A133" s="26" t="s">
        <v>93</v>
      </c>
      <c r="B133" s="64" t="s">
        <v>92</v>
      </c>
      <c r="C133" s="63"/>
      <c r="D133" s="66">
        <f>D134-D135</f>
        <v>0</v>
      </c>
      <c r="E133" s="66">
        <f>E134-E135</f>
        <v>0</v>
      </c>
      <c r="F133" s="66">
        <f>F134-F135</f>
        <v>0</v>
      </c>
      <c r="G133" s="65">
        <f>G134-G135</f>
        <v>0</v>
      </c>
    </row>
    <row r="134" spans="1:7" s="32" customFormat="1" ht="33.75" x14ac:dyDescent="0.2">
      <c r="A134" s="60" t="s">
        <v>222</v>
      </c>
      <c r="B134" s="64" t="s">
        <v>91</v>
      </c>
      <c r="C134" s="63" t="s">
        <v>45</v>
      </c>
      <c r="D134" s="62">
        <v>0</v>
      </c>
      <c r="E134" s="62">
        <v>0</v>
      </c>
      <c r="F134" s="62">
        <v>0</v>
      </c>
      <c r="G134" s="61">
        <f>SUM(D134:F134)</f>
        <v>0</v>
      </c>
    </row>
    <row r="135" spans="1:7" s="32" customFormat="1" ht="22.5" x14ac:dyDescent="0.2">
      <c r="A135" s="60" t="s">
        <v>90</v>
      </c>
      <c r="B135" s="64" t="s">
        <v>89</v>
      </c>
      <c r="C135" s="63" t="s">
        <v>88</v>
      </c>
      <c r="D135" s="62">
        <v>0</v>
      </c>
      <c r="E135" s="62">
        <v>0</v>
      </c>
      <c r="F135" s="62">
        <v>0</v>
      </c>
      <c r="G135" s="61">
        <f>SUM(D135:F135)</f>
        <v>0</v>
      </c>
    </row>
    <row r="136" spans="1:7" s="32" customFormat="1" ht="12" x14ac:dyDescent="0.2">
      <c r="A136" s="35" t="s">
        <v>87</v>
      </c>
      <c r="B136" s="64" t="s">
        <v>86</v>
      </c>
      <c r="C136" s="63"/>
      <c r="D136" s="66">
        <f>D137-D138</f>
        <v>0</v>
      </c>
      <c r="E136" s="66">
        <f>E137-E138</f>
        <v>0</v>
      </c>
      <c r="F136" s="66">
        <f>F137-F138</f>
        <v>0</v>
      </c>
      <c r="G136" s="65">
        <f>G137-G138</f>
        <v>0</v>
      </c>
    </row>
    <row r="137" spans="1:7" s="32" customFormat="1" ht="22.5" x14ac:dyDescent="0.2">
      <c r="A137" s="60" t="s">
        <v>261</v>
      </c>
      <c r="B137" s="64" t="s">
        <v>85</v>
      </c>
      <c r="C137" s="63" t="s">
        <v>38</v>
      </c>
      <c r="D137" s="62">
        <v>0</v>
      </c>
      <c r="E137" s="62">
        <v>0</v>
      </c>
      <c r="F137" s="62">
        <v>0</v>
      </c>
      <c r="G137" s="61">
        <f>SUM(D137:F137)</f>
        <v>0</v>
      </c>
    </row>
    <row r="138" spans="1:7" s="32" customFormat="1" ht="11.25" x14ac:dyDescent="0.2">
      <c r="A138" s="60" t="s">
        <v>84</v>
      </c>
      <c r="B138" s="64" t="s">
        <v>83</v>
      </c>
      <c r="C138" s="63" t="s">
        <v>82</v>
      </c>
      <c r="D138" s="62">
        <v>0</v>
      </c>
      <c r="E138" s="62">
        <v>0</v>
      </c>
      <c r="F138" s="62">
        <v>0</v>
      </c>
      <c r="G138" s="61">
        <f>SUM(D138:F138)</f>
        <v>0</v>
      </c>
    </row>
    <row r="139" spans="1:7" s="32" customFormat="1" ht="12" x14ac:dyDescent="0.2">
      <c r="A139" s="35" t="s">
        <v>81</v>
      </c>
      <c r="B139" s="64" t="s">
        <v>80</v>
      </c>
      <c r="C139" s="63"/>
      <c r="D139" s="66">
        <f>D140-D141</f>
        <v>0</v>
      </c>
      <c r="E139" s="66">
        <f>E140-E141</f>
        <v>0</v>
      </c>
      <c r="F139" s="66">
        <f>F140-F141</f>
        <v>0</v>
      </c>
      <c r="G139" s="65">
        <f>G140-G141</f>
        <v>0</v>
      </c>
    </row>
    <row r="140" spans="1:7" s="32" customFormat="1" ht="22.5" x14ac:dyDescent="0.2">
      <c r="A140" s="60" t="s">
        <v>223</v>
      </c>
      <c r="B140" s="64" t="s">
        <v>79</v>
      </c>
      <c r="C140" s="63" t="s">
        <v>32</v>
      </c>
      <c r="D140" s="62">
        <v>0</v>
      </c>
      <c r="E140" s="62">
        <v>0</v>
      </c>
      <c r="F140" s="62">
        <v>0</v>
      </c>
      <c r="G140" s="61">
        <f>SUM(D140:F140)</f>
        <v>0</v>
      </c>
    </row>
    <row r="141" spans="1:7" s="32" customFormat="1" ht="11.25" x14ac:dyDescent="0.2">
      <c r="A141" s="60" t="s">
        <v>78</v>
      </c>
      <c r="B141" s="64" t="s">
        <v>77</v>
      </c>
      <c r="C141" s="63" t="s">
        <v>76</v>
      </c>
      <c r="D141" s="62">
        <v>0</v>
      </c>
      <c r="E141" s="62">
        <v>0</v>
      </c>
      <c r="F141" s="62">
        <v>0</v>
      </c>
      <c r="G141" s="61">
        <f>SUM(D141:F141)</f>
        <v>0</v>
      </c>
    </row>
    <row r="142" spans="1:7" s="32" customFormat="1" ht="12" x14ac:dyDescent="0.2">
      <c r="A142" s="35" t="s">
        <v>220</v>
      </c>
      <c r="B142" s="64" t="s">
        <v>75</v>
      </c>
      <c r="C142" s="63"/>
      <c r="D142" s="66">
        <f>D143-D144</f>
        <v>0</v>
      </c>
      <c r="E142" s="66">
        <f>E143-E144</f>
        <v>0</v>
      </c>
      <c r="F142" s="66">
        <f>F143-F144</f>
        <v>0</v>
      </c>
      <c r="G142" s="65">
        <f>G143-G144</f>
        <v>0</v>
      </c>
    </row>
    <row r="143" spans="1:7" s="32" customFormat="1" ht="22.5" x14ac:dyDescent="0.2">
      <c r="A143" s="60" t="s">
        <v>224</v>
      </c>
      <c r="B143" s="64" t="s">
        <v>74</v>
      </c>
      <c r="C143" s="63" t="s">
        <v>25</v>
      </c>
      <c r="D143" s="62">
        <v>0</v>
      </c>
      <c r="E143" s="62">
        <v>0</v>
      </c>
      <c r="F143" s="62">
        <v>0</v>
      </c>
      <c r="G143" s="61">
        <f>SUM(D143:F143)</f>
        <v>0</v>
      </c>
    </row>
    <row r="144" spans="1:7" s="32" customFormat="1" ht="11.25" x14ac:dyDescent="0.2">
      <c r="A144" s="60" t="s">
        <v>73</v>
      </c>
      <c r="B144" s="64" t="s">
        <v>72</v>
      </c>
      <c r="C144" s="63" t="s">
        <v>71</v>
      </c>
      <c r="D144" s="62">
        <v>0</v>
      </c>
      <c r="E144" s="62">
        <v>0</v>
      </c>
      <c r="F144" s="62">
        <v>0</v>
      </c>
      <c r="G144" s="61">
        <f>SUM(D144:F144)</f>
        <v>0</v>
      </c>
    </row>
    <row r="145" spans="1:7" s="32" customFormat="1" ht="12" x14ac:dyDescent="0.2">
      <c r="A145" s="35" t="s">
        <v>221</v>
      </c>
      <c r="B145" s="64" t="s">
        <v>70</v>
      </c>
      <c r="C145" s="63"/>
      <c r="D145" s="66">
        <f>D146-D147</f>
        <v>0</v>
      </c>
      <c r="E145" s="66">
        <f>E146-E147</f>
        <v>0</v>
      </c>
      <c r="F145" s="66">
        <f>F146-F147</f>
        <v>-8986.679999999993</v>
      </c>
      <c r="G145" s="65">
        <f>G146-G147</f>
        <v>-8986.679999999702</v>
      </c>
    </row>
    <row r="146" spans="1:7" s="32" customFormat="1" ht="22.5" x14ac:dyDescent="0.2">
      <c r="A146" s="60" t="s">
        <v>225</v>
      </c>
      <c r="B146" s="64" t="s">
        <v>69</v>
      </c>
      <c r="C146" s="63" t="s">
        <v>23</v>
      </c>
      <c r="D146" s="62">
        <v>1789025.01</v>
      </c>
      <c r="E146" s="62">
        <v>15649700.17</v>
      </c>
      <c r="F146" s="62">
        <v>353810</v>
      </c>
      <c r="G146" s="61">
        <f>SUM(D146:F146)</f>
        <v>17792535.18</v>
      </c>
    </row>
    <row r="147" spans="1:7" s="32" customFormat="1" ht="12" thickBot="1" x14ac:dyDescent="0.25">
      <c r="A147" s="60" t="s">
        <v>68</v>
      </c>
      <c r="B147" s="59" t="s">
        <v>67</v>
      </c>
      <c r="C147" s="58" t="s">
        <v>66</v>
      </c>
      <c r="D147" s="57">
        <v>1789025.01</v>
      </c>
      <c r="E147" s="57">
        <v>15649700.17</v>
      </c>
      <c r="F147" s="57">
        <v>362796.68</v>
      </c>
      <c r="G147" s="56">
        <f>SUM(D147:F147)</f>
        <v>17801521.859999999</v>
      </c>
    </row>
    <row r="148" spans="1:7" s="32" customFormat="1" ht="11.25" x14ac:dyDescent="0.2">
      <c r="G148" s="32" t="s">
        <v>65</v>
      </c>
    </row>
    <row r="149" spans="1:7" s="32" customFormat="1" ht="9.9499999999999993" customHeight="1" x14ac:dyDescent="0.2">
      <c r="A149" s="55"/>
      <c r="B149" s="54" t="s">
        <v>64</v>
      </c>
      <c r="C149" s="154" t="s">
        <v>63</v>
      </c>
      <c r="D149" s="53" t="s">
        <v>62</v>
      </c>
      <c r="E149" s="53" t="s">
        <v>61</v>
      </c>
      <c r="F149" s="42" t="s">
        <v>60</v>
      </c>
      <c r="G149" s="41"/>
    </row>
    <row r="150" spans="1:7" s="32" customFormat="1" ht="12.2" customHeight="1" x14ac:dyDescent="0.2">
      <c r="A150" s="52" t="s">
        <v>59</v>
      </c>
      <c r="B150" s="50" t="s">
        <v>58</v>
      </c>
      <c r="C150" s="155"/>
      <c r="D150" s="48" t="s">
        <v>57</v>
      </c>
      <c r="E150" s="48" t="s">
        <v>56</v>
      </c>
      <c r="F150" s="47" t="s">
        <v>55</v>
      </c>
      <c r="G150" s="46" t="s">
        <v>54</v>
      </c>
    </row>
    <row r="151" spans="1:7" s="32" customFormat="1" ht="11.25" x14ac:dyDescent="0.2">
      <c r="A151" s="51"/>
      <c r="B151" s="50" t="s">
        <v>53</v>
      </c>
      <c r="C151" s="156"/>
      <c r="D151" s="49" t="s">
        <v>52</v>
      </c>
      <c r="E151" s="48" t="s">
        <v>51</v>
      </c>
      <c r="F151" s="47" t="s">
        <v>50</v>
      </c>
      <c r="G151" s="46"/>
    </row>
    <row r="152" spans="1:7" s="32" customFormat="1" ht="12" thickBot="1" x14ac:dyDescent="0.25">
      <c r="A152" s="45">
        <v>1</v>
      </c>
      <c r="B152" s="44">
        <v>2</v>
      </c>
      <c r="C152" s="44">
        <v>3</v>
      </c>
      <c r="D152" s="43">
        <v>4</v>
      </c>
      <c r="E152" s="43">
        <v>5</v>
      </c>
      <c r="F152" s="42" t="s">
        <v>49</v>
      </c>
      <c r="G152" s="41" t="s">
        <v>48</v>
      </c>
    </row>
    <row r="153" spans="1:7" s="32" customFormat="1" ht="11.25" x14ac:dyDescent="0.2">
      <c r="A153" s="40" t="s">
        <v>226</v>
      </c>
      <c r="B153" s="39" t="s">
        <v>47</v>
      </c>
      <c r="C153" s="38"/>
      <c r="D153" s="37">
        <f>D154+D157+D160+D163+D164</f>
        <v>0</v>
      </c>
      <c r="E153" s="37">
        <f>E154+E157+E160+E163+E164</f>
        <v>-195342.68</v>
      </c>
      <c r="F153" s="37">
        <f>F154+F157+F160+F163+F164</f>
        <v>-8986.68</v>
      </c>
      <c r="G153" s="36">
        <f>G154+G157+G160+G163+G164</f>
        <v>-204329.36</v>
      </c>
    </row>
    <row r="154" spans="1:7" s="32" customFormat="1" ht="24" x14ac:dyDescent="0.2">
      <c r="A154" s="35" t="s">
        <v>46</v>
      </c>
      <c r="B154" s="30" t="s">
        <v>45</v>
      </c>
      <c r="C154" s="29"/>
      <c r="D154" s="34">
        <f>D155-D156</f>
        <v>0</v>
      </c>
      <c r="E154" s="34">
        <f>E155-E156</f>
        <v>0</v>
      </c>
      <c r="F154" s="34">
        <f>F155-F156</f>
        <v>0</v>
      </c>
      <c r="G154" s="33">
        <f>G155-G156</f>
        <v>0</v>
      </c>
    </row>
    <row r="155" spans="1:7" s="32" customFormat="1" ht="33.75" x14ac:dyDescent="0.2">
      <c r="A155" s="31" t="s">
        <v>228</v>
      </c>
      <c r="B155" s="30" t="s">
        <v>44</v>
      </c>
      <c r="C155" s="29" t="s">
        <v>43</v>
      </c>
      <c r="D155" s="28">
        <v>0</v>
      </c>
      <c r="E155" s="28">
        <v>0</v>
      </c>
      <c r="F155" s="28">
        <v>0</v>
      </c>
      <c r="G155" s="27">
        <f>SUM(D155:F155)</f>
        <v>0</v>
      </c>
    </row>
    <row r="156" spans="1:7" s="32" customFormat="1" ht="22.5" x14ac:dyDescent="0.2">
      <c r="A156" s="31" t="s">
        <v>42</v>
      </c>
      <c r="B156" s="30" t="s">
        <v>41</v>
      </c>
      <c r="C156" s="29" t="s">
        <v>40</v>
      </c>
      <c r="D156" s="28">
        <v>0</v>
      </c>
      <c r="E156" s="28">
        <v>0</v>
      </c>
      <c r="F156" s="28">
        <v>0</v>
      </c>
      <c r="G156" s="27">
        <f>SUM(D156:F156)</f>
        <v>0</v>
      </c>
    </row>
    <row r="157" spans="1:7" s="32" customFormat="1" ht="24" x14ac:dyDescent="0.2">
      <c r="A157" s="35" t="s">
        <v>39</v>
      </c>
      <c r="B157" s="30" t="s">
        <v>38</v>
      </c>
      <c r="C157" s="29"/>
      <c r="D157" s="34">
        <f>D158-D159</f>
        <v>0</v>
      </c>
      <c r="E157" s="34">
        <f>E158-E159</f>
        <v>0</v>
      </c>
      <c r="F157" s="34">
        <f>F158-F159</f>
        <v>0</v>
      </c>
      <c r="G157" s="33">
        <f>G158-G159</f>
        <v>0</v>
      </c>
    </row>
    <row r="158" spans="1:7" s="32" customFormat="1" ht="22.5" x14ac:dyDescent="0.2">
      <c r="A158" s="31" t="s">
        <v>229</v>
      </c>
      <c r="B158" s="30" t="s">
        <v>37</v>
      </c>
      <c r="C158" s="29" t="s">
        <v>36</v>
      </c>
      <c r="D158" s="28">
        <v>0</v>
      </c>
      <c r="E158" s="28">
        <v>0</v>
      </c>
      <c r="F158" s="28">
        <v>0</v>
      </c>
      <c r="G158" s="27">
        <f>SUM(D158:F158)</f>
        <v>0</v>
      </c>
    </row>
    <row r="159" spans="1:7" s="32" customFormat="1" ht="22.5" x14ac:dyDescent="0.2">
      <c r="A159" s="31" t="s">
        <v>35</v>
      </c>
      <c r="B159" s="30" t="s">
        <v>34</v>
      </c>
      <c r="C159" s="29" t="s">
        <v>33</v>
      </c>
      <c r="D159" s="28">
        <v>0</v>
      </c>
      <c r="E159" s="28">
        <v>0</v>
      </c>
      <c r="F159" s="28">
        <v>0</v>
      </c>
      <c r="G159" s="27">
        <f>SUM(D159:F159)</f>
        <v>0</v>
      </c>
    </row>
    <row r="160" spans="1:7" s="32" customFormat="1" ht="12" x14ac:dyDescent="0.2">
      <c r="A160" s="35" t="s">
        <v>227</v>
      </c>
      <c r="B160" s="30" t="s">
        <v>32</v>
      </c>
      <c r="C160" s="29"/>
      <c r="D160" s="34">
        <f>D161-D162</f>
        <v>0</v>
      </c>
      <c r="E160" s="34">
        <f>E161-E162</f>
        <v>0</v>
      </c>
      <c r="F160" s="34">
        <f>F161-F162</f>
        <v>0</v>
      </c>
      <c r="G160" s="33">
        <f>G161-G162</f>
        <v>0</v>
      </c>
    </row>
    <row r="161" spans="1:9" s="9" customFormat="1" ht="22.5" x14ac:dyDescent="0.2">
      <c r="A161" s="31" t="s">
        <v>230</v>
      </c>
      <c r="B161" s="30" t="s">
        <v>31</v>
      </c>
      <c r="C161" s="29" t="s">
        <v>30</v>
      </c>
      <c r="D161" s="28">
        <v>1875166.74</v>
      </c>
      <c r="E161" s="28">
        <v>15797974.9</v>
      </c>
      <c r="F161" s="28">
        <v>418459.75</v>
      </c>
      <c r="G161" s="27">
        <f>SUM(D161:F161)</f>
        <v>18091601.390000001</v>
      </c>
    </row>
    <row r="162" spans="1:9" s="9" customFormat="1" ht="11.25" x14ac:dyDescent="0.2">
      <c r="A162" s="31" t="s">
        <v>29</v>
      </c>
      <c r="B162" s="30" t="s">
        <v>28</v>
      </c>
      <c r="C162" s="29" t="s">
        <v>27</v>
      </c>
      <c r="D162" s="28">
        <v>1875166.74</v>
      </c>
      <c r="E162" s="28">
        <v>15797974.9</v>
      </c>
      <c r="F162" s="28">
        <v>418459.75</v>
      </c>
      <c r="G162" s="27">
        <f>SUM(D162:F162)</f>
        <v>18091601.390000001</v>
      </c>
    </row>
    <row r="163" spans="1:9" s="9" customFormat="1" ht="12" x14ac:dyDescent="0.2">
      <c r="A163" s="26" t="s">
        <v>26</v>
      </c>
      <c r="B163" s="30" t="s">
        <v>25</v>
      </c>
      <c r="C163" s="29" t="s">
        <v>22</v>
      </c>
      <c r="D163" s="28">
        <v>0</v>
      </c>
      <c r="E163" s="28">
        <v>0</v>
      </c>
      <c r="F163" s="28">
        <v>-8986.68</v>
      </c>
      <c r="G163" s="27">
        <f>SUM(D163:F163)</f>
        <v>-8986.68</v>
      </c>
    </row>
    <row r="164" spans="1:9" s="9" customFormat="1" ht="12.75" thickBot="1" x14ac:dyDescent="0.25">
      <c r="A164" s="26" t="s">
        <v>24</v>
      </c>
      <c r="B164" s="25" t="s">
        <v>23</v>
      </c>
      <c r="C164" s="24" t="s">
        <v>22</v>
      </c>
      <c r="D164" s="23">
        <v>0</v>
      </c>
      <c r="E164" s="23">
        <v>-195342.68</v>
      </c>
      <c r="F164" s="23">
        <v>0</v>
      </c>
      <c r="G164" s="22">
        <f>SUM(D164:F164)</f>
        <v>-195342.68</v>
      </c>
    </row>
    <row r="165" spans="1:9" s="9" customFormat="1" ht="11.25" x14ac:dyDescent="0.2">
      <c r="A165" s="21"/>
      <c r="B165" s="20"/>
      <c r="C165" s="19"/>
      <c r="D165" s="18"/>
      <c r="E165" s="18"/>
      <c r="F165" s="18"/>
      <c r="G165" s="17"/>
    </row>
    <row r="166" spans="1:9" s="9" customFormat="1" ht="11.25" x14ac:dyDescent="0.2">
      <c r="A166" s="7" t="s">
        <v>21</v>
      </c>
      <c r="B166" s="151" t="s">
        <v>209</v>
      </c>
      <c r="C166" s="151"/>
      <c r="D166" s="151"/>
      <c r="E166" s="12" t="s">
        <v>20</v>
      </c>
      <c r="F166" s="16"/>
      <c r="G166" s="11" t="s">
        <v>217</v>
      </c>
    </row>
    <row r="167" spans="1:9" s="9" customFormat="1" ht="10.5" customHeight="1" x14ac:dyDescent="0.2">
      <c r="A167" s="10" t="s">
        <v>13</v>
      </c>
      <c r="B167" s="152" t="s">
        <v>11</v>
      </c>
      <c r="C167" s="152"/>
      <c r="D167" s="152"/>
      <c r="F167" s="10" t="s">
        <v>15</v>
      </c>
      <c r="G167" s="15" t="s">
        <v>11</v>
      </c>
    </row>
    <row r="168" spans="1:9" s="9" customFormat="1" ht="30" customHeight="1" x14ac:dyDescent="0.2">
      <c r="A168" s="7"/>
      <c r="B168" s="7"/>
      <c r="C168" s="7"/>
      <c r="F168" s="7"/>
    </row>
    <row r="169" spans="1:9" s="9" customFormat="1" ht="10.5" customHeight="1" x14ac:dyDescent="0.2">
      <c r="A169" s="14" t="s">
        <v>19</v>
      </c>
      <c r="B169" s="157"/>
      <c r="C169" s="157"/>
      <c r="D169" s="157"/>
      <c r="E169" s="157"/>
      <c r="F169" s="157"/>
      <c r="G169" s="157"/>
    </row>
    <row r="170" spans="1:9" s="9" customFormat="1" ht="9.75" customHeight="1" x14ac:dyDescent="0.2">
      <c r="B170" s="152" t="s">
        <v>18</v>
      </c>
      <c r="C170" s="152"/>
      <c r="D170" s="152"/>
      <c r="E170" s="152"/>
      <c r="F170" s="152"/>
      <c r="G170" s="152"/>
    </row>
    <row r="171" spans="1:9" s="9" customFormat="1" ht="18.75" customHeight="1" x14ac:dyDescent="0.2">
      <c r="A171" s="12" t="s">
        <v>17</v>
      </c>
      <c r="B171" s="151"/>
      <c r="C171" s="151"/>
      <c r="D171" s="151"/>
      <c r="E171" s="13"/>
      <c r="F171" s="151"/>
      <c r="G171" s="151"/>
      <c r="H171" s="10"/>
      <c r="I171" s="10"/>
    </row>
    <row r="172" spans="1:9" s="4" customFormat="1" x14ac:dyDescent="0.2">
      <c r="A172" s="12" t="s">
        <v>16</v>
      </c>
      <c r="B172" s="152" t="s">
        <v>12</v>
      </c>
      <c r="C172" s="152"/>
      <c r="D172" s="152"/>
      <c r="E172" s="10" t="s">
        <v>15</v>
      </c>
      <c r="F172" s="152" t="s">
        <v>11</v>
      </c>
      <c r="G172" s="152"/>
    </row>
    <row r="173" spans="1:9" x14ac:dyDescent="0.2">
      <c r="A173" s="7" t="s">
        <v>14</v>
      </c>
      <c r="B173" s="151"/>
      <c r="C173" s="151"/>
      <c r="D173" s="151"/>
      <c r="E173" s="151"/>
      <c r="F173" s="151"/>
      <c r="G173" s="11"/>
    </row>
    <row r="174" spans="1:9" x14ac:dyDescent="0.2">
      <c r="A174" s="10" t="s">
        <v>13</v>
      </c>
      <c r="B174" s="152" t="s">
        <v>12</v>
      </c>
      <c r="C174" s="152"/>
      <c r="D174" s="152"/>
      <c r="E174" s="152" t="s">
        <v>11</v>
      </c>
      <c r="F174" s="152"/>
      <c r="G174" s="10" t="s">
        <v>10</v>
      </c>
    </row>
    <row r="175" spans="1:9" x14ac:dyDescent="0.2">
      <c r="A175" s="7"/>
      <c r="B175" s="7"/>
      <c r="C175" s="7"/>
      <c r="D175" s="9"/>
      <c r="E175" s="9"/>
      <c r="F175" s="7"/>
      <c r="G175" s="7"/>
    </row>
    <row r="176" spans="1:9" ht="14.25" customHeight="1" x14ac:dyDescent="0.2">
      <c r="A176" s="8" t="s">
        <v>320</v>
      </c>
      <c r="B176" s="7"/>
      <c r="C176" s="7"/>
      <c r="D176" s="7"/>
      <c r="E176" s="6"/>
      <c r="F176" s="6"/>
      <c r="G176" s="6"/>
    </row>
    <row r="177" spans="1:7" ht="14.25" customHeight="1" x14ac:dyDescent="0.2">
      <c r="A177" s="8"/>
      <c r="B177" s="7"/>
      <c r="C177" s="7"/>
      <c r="D177" s="7"/>
      <c r="E177" s="6"/>
      <c r="F177" s="6"/>
      <c r="G177" s="6"/>
    </row>
    <row r="178" spans="1:7" ht="13.5" hidden="1" customHeight="1" thickBot="1" x14ac:dyDescent="0.25">
      <c r="A178" s="5"/>
      <c r="B178" s="5"/>
      <c r="C178" s="5"/>
      <c r="D178" s="5"/>
      <c r="E178" s="5"/>
      <c r="F178" s="4"/>
      <c r="G178" s="4"/>
    </row>
    <row r="179" spans="1:7" ht="48.75" hidden="1" customHeight="1" thickTop="1" thickBot="1" x14ac:dyDescent="0.25">
      <c r="B179" s="177"/>
      <c r="C179" s="178"/>
      <c r="D179" s="178"/>
      <c r="E179" s="165" t="s">
        <v>9</v>
      </c>
      <c r="F179" s="165"/>
      <c r="G179" s="166"/>
    </row>
    <row r="180" spans="1:7" ht="13.5" hidden="1" customHeight="1" thickTop="1" thickBot="1" x14ac:dyDescent="0.25"/>
    <row r="181" spans="1:7" ht="15.75" hidden="1" thickTop="1" x14ac:dyDescent="0.2">
      <c r="B181" s="167" t="s">
        <v>8</v>
      </c>
      <c r="C181" s="168"/>
      <c r="D181" s="168"/>
      <c r="E181" s="171"/>
      <c r="F181" s="171"/>
      <c r="G181" s="172"/>
    </row>
    <row r="182" spans="1:7" hidden="1" x14ac:dyDescent="0.2">
      <c r="B182" s="169" t="s">
        <v>7</v>
      </c>
      <c r="C182" s="170"/>
      <c r="D182" s="170"/>
      <c r="E182" s="173"/>
      <c r="F182" s="173"/>
      <c r="G182" s="174"/>
    </row>
    <row r="183" spans="1:7" hidden="1" x14ac:dyDescent="0.2">
      <c r="B183" s="169" t="s">
        <v>6</v>
      </c>
      <c r="C183" s="170"/>
      <c r="D183" s="170"/>
      <c r="E183" s="158"/>
      <c r="F183" s="158"/>
      <c r="G183" s="159"/>
    </row>
    <row r="184" spans="1:7" hidden="1" x14ac:dyDescent="0.2">
      <c r="B184" s="169" t="s">
        <v>5</v>
      </c>
      <c r="C184" s="170"/>
      <c r="D184" s="170"/>
      <c r="E184" s="158"/>
      <c r="F184" s="158"/>
      <c r="G184" s="159"/>
    </row>
    <row r="185" spans="1:7" hidden="1" x14ac:dyDescent="0.2">
      <c r="B185" s="169" t="s">
        <v>4</v>
      </c>
      <c r="C185" s="170"/>
      <c r="D185" s="170"/>
      <c r="E185" s="158"/>
      <c r="F185" s="158"/>
      <c r="G185" s="159"/>
    </row>
    <row r="186" spans="1:7" hidden="1" x14ac:dyDescent="0.2">
      <c r="B186" s="169" t="s">
        <v>3</v>
      </c>
      <c r="C186" s="170"/>
      <c r="D186" s="170"/>
      <c r="E186" s="173"/>
      <c r="F186" s="173"/>
      <c r="G186" s="174"/>
    </row>
    <row r="187" spans="1:7" hidden="1" x14ac:dyDescent="0.2">
      <c r="B187" s="169" t="s">
        <v>2</v>
      </c>
      <c r="C187" s="170"/>
      <c r="D187" s="170"/>
      <c r="E187" s="173"/>
      <c r="F187" s="173"/>
      <c r="G187" s="174"/>
    </row>
    <row r="188" spans="1:7" hidden="1" x14ac:dyDescent="0.2">
      <c r="B188" s="169" t="s">
        <v>1</v>
      </c>
      <c r="C188" s="170"/>
      <c r="D188" s="170"/>
      <c r="E188" s="158"/>
      <c r="F188" s="158"/>
      <c r="G188" s="159"/>
    </row>
    <row r="189" spans="1:7" ht="15.75" hidden="1" thickBot="1" x14ac:dyDescent="0.25">
      <c r="B189" s="175" t="s">
        <v>0</v>
      </c>
      <c r="C189" s="176"/>
      <c r="D189" s="176"/>
      <c r="E189" s="179"/>
      <c r="F189" s="179"/>
      <c r="G189" s="180"/>
    </row>
    <row r="190" spans="1:7" ht="4.5" hidden="1" customHeight="1" thickTop="1" x14ac:dyDescent="0.2">
      <c r="B190" s="181"/>
      <c r="C190" s="181"/>
      <c r="D190" s="181"/>
      <c r="E190" s="182"/>
      <c r="F190" s="182"/>
      <c r="G190" s="182"/>
    </row>
    <row r="191" spans="1:7" hidden="1" x14ac:dyDescent="0.2"/>
  </sheetData>
  <mergeCells count="45">
    <mergeCell ref="B190:D190"/>
    <mergeCell ref="E190:G190"/>
    <mergeCell ref="B187:D187"/>
    <mergeCell ref="B189:D189"/>
    <mergeCell ref="B188:D188"/>
    <mergeCell ref="B179:D179"/>
    <mergeCell ref="E188:G188"/>
    <mergeCell ref="E186:G186"/>
    <mergeCell ref="E187:G187"/>
    <mergeCell ref="E189:G189"/>
    <mergeCell ref="E182:G182"/>
    <mergeCell ref="E183:G183"/>
    <mergeCell ref="E184:G184"/>
    <mergeCell ref="B185:D185"/>
    <mergeCell ref="B186:D186"/>
    <mergeCell ref="E185:G185"/>
    <mergeCell ref="A1:F1"/>
    <mergeCell ref="C12:C14"/>
    <mergeCell ref="C37:C39"/>
    <mergeCell ref="C3:D3"/>
    <mergeCell ref="B7:E8"/>
    <mergeCell ref="B4:E4"/>
    <mergeCell ref="C121:C123"/>
    <mergeCell ref="B6:E6"/>
    <mergeCell ref="B166:D166"/>
    <mergeCell ref="E179:G179"/>
    <mergeCell ref="B181:D181"/>
    <mergeCell ref="B183:D183"/>
    <mergeCell ref="B184:D184"/>
    <mergeCell ref="B182:D182"/>
    <mergeCell ref="E181:G181"/>
    <mergeCell ref="B5:E5"/>
    <mergeCell ref="C80:C82"/>
    <mergeCell ref="C149:C151"/>
    <mergeCell ref="B174:D174"/>
    <mergeCell ref="B169:G169"/>
    <mergeCell ref="B172:D172"/>
    <mergeCell ref="F171:G171"/>
    <mergeCell ref="F172:G172"/>
    <mergeCell ref="B173:D173"/>
    <mergeCell ref="E173:F173"/>
    <mergeCell ref="B170:G170"/>
    <mergeCell ref="E174:F174"/>
    <mergeCell ref="B171:D171"/>
    <mergeCell ref="B167:D167"/>
  </mergeCells>
  <pageMargins left="0.39370078740157483" right="0.31496062992125984" top="0.78740157480314965" bottom="0.39370078740157483" header="0.19685039370078741" footer="0.19685039370078741"/>
  <pageSetup paperSize="9" scale="89" orientation="landscape" blackAndWhite="1" r:id="rId1"/>
  <headerFooter alignWithMargins="0"/>
  <rowBreaks count="5" manualBreakCount="5">
    <brk id="35" max="16383" man="1"/>
    <brk id="78" max="16383" man="1"/>
    <brk id="119" max="16383" man="1"/>
    <brk id="147" max="16383" man="1"/>
    <brk id="1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DML03660000</vt:lpstr>
      <vt:lpstr>0503721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2020-01-27T15:16:33Z</dcterms:created>
  <dcterms:modified xsi:type="dcterms:W3CDTF">2020-01-27T16:57:50Z</dcterms:modified>
</cp:coreProperties>
</file>