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21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2" i="1"/>
  <c r="H29" i="1"/>
  <c r="H27" i="1" s="1"/>
  <c r="H28" i="1"/>
  <c r="H46" i="1"/>
  <c r="H51" i="1"/>
  <c r="H50" i="1"/>
  <c r="H58" i="1"/>
  <c r="H57" i="1"/>
  <c r="H56" i="1"/>
  <c r="H55" i="1"/>
  <c r="H54" i="1"/>
  <c r="H70" i="1"/>
  <c r="H74" i="1"/>
  <c r="H73" i="1"/>
  <c r="H72" i="1" s="1"/>
  <c r="H86" i="1"/>
  <c r="H85" i="1"/>
  <c r="H107" i="1"/>
  <c r="H106" i="1"/>
  <c r="H105" i="1"/>
  <c r="H104" i="1"/>
  <c r="H103" i="1"/>
  <c r="H114" i="1"/>
  <c r="H113" i="1"/>
  <c r="H112" i="1"/>
  <c r="H111" i="1"/>
  <c r="H110" i="1"/>
  <c r="E18" i="1"/>
  <c r="F18" i="1"/>
  <c r="G18" i="1"/>
  <c r="H18" i="1"/>
  <c r="E21" i="1"/>
  <c r="F21" i="1"/>
  <c r="G21" i="1"/>
  <c r="H21" i="1"/>
  <c r="E24" i="1"/>
  <c r="F24" i="1"/>
  <c r="G24" i="1"/>
  <c r="H25" i="1"/>
  <c r="H24" i="1" s="1"/>
  <c r="E27" i="1"/>
  <c r="F27" i="1"/>
  <c r="G27" i="1"/>
  <c r="G17" i="1" s="1"/>
  <c r="E31" i="1"/>
  <c r="F31" i="1"/>
  <c r="G31" i="1"/>
  <c r="H32" i="1"/>
  <c r="H31" i="1" s="1"/>
  <c r="E34" i="1"/>
  <c r="F34" i="1"/>
  <c r="G34" i="1"/>
  <c r="H35" i="1"/>
  <c r="H34" i="1" s="1"/>
  <c r="E42" i="1"/>
  <c r="F42" i="1"/>
  <c r="G42" i="1"/>
  <c r="H43" i="1"/>
  <c r="H42" i="1"/>
  <c r="E45" i="1"/>
  <c r="F45" i="1"/>
  <c r="G45" i="1"/>
  <c r="H45" i="1"/>
  <c r="E49" i="1"/>
  <c r="F49" i="1"/>
  <c r="G49" i="1"/>
  <c r="H49" i="1"/>
  <c r="E53" i="1"/>
  <c r="F53" i="1"/>
  <c r="G53" i="1"/>
  <c r="H53" i="1"/>
  <c r="E60" i="1"/>
  <c r="F60" i="1"/>
  <c r="G60" i="1"/>
  <c r="H61" i="1"/>
  <c r="H60" i="1" s="1"/>
  <c r="E63" i="1"/>
  <c r="F63" i="1"/>
  <c r="G63" i="1"/>
  <c r="G48" i="1" s="1"/>
  <c r="H64" i="1"/>
  <c r="H63" i="1" s="1"/>
  <c r="E66" i="1"/>
  <c r="F66" i="1"/>
  <c r="G66" i="1"/>
  <c r="H67" i="1"/>
  <c r="H66" i="1" s="1"/>
  <c r="E69" i="1"/>
  <c r="F69" i="1"/>
  <c r="G69" i="1"/>
  <c r="H69" i="1"/>
  <c r="E72" i="1"/>
  <c r="F72" i="1"/>
  <c r="G72" i="1"/>
  <c r="E76" i="1"/>
  <c r="F76" i="1"/>
  <c r="G76" i="1"/>
  <c r="H77" i="1"/>
  <c r="H76" i="1" s="1"/>
  <c r="E84" i="1"/>
  <c r="F84" i="1"/>
  <c r="G84" i="1"/>
  <c r="H84" i="1"/>
  <c r="H90" i="1"/>
  <c r="E92" i="1"/>
  <c r="F92" i="1"/>
  <c r="G92" i="1"/>
  <c r="H93" i="1"/>
  <c r="H94" i="1"/>
  <c r="E95" i="1"/>
  <c r="F95" i="1"/>
  <c r="G95" i="1"/>
  <c r="H95" i="1"/>
  <c r="H96" i="1"/>
  <c r="H97" i="1"/>
  <c r="E98" i="1"/>
  <c r="F98" i="1"/>
  <c r="G98" i="1"/>
  <c r="H99" i="1"/>
  <c r="H100" i="1"/>
  <c r="E101" i="1"/>
  <c r="F101" i="1"/>
  <c r="G101" i="1"/>
  <c r="H102" i="1"/>
  <c r="H101" i="1" s="1"/>
  <c r="H109" i="1"/>
  <c r="E116" i="1"/>
  <c r="F116" i="1"/>
  <c r="G116" i="1"/>
  <c r="H117" i="1"/>
  <c r="H116" i="1" s="1"/>
  <c r="H118" i="1"/>
  <c r="E119" i="1"/>
  <c r="F119" i="1"/>
  <c r="G119" i="1"/>
  <c r="H125" i="1"/>
  <c r="H126" i="1"/>
  <c r="H119" i="1" s="1"/>
  <c r="H127" i="1"/>
  <c r="E130" i="1"/>
  <c r="F130" i="1"/>
  <c r="G130" i="1"/>
  <c r="H131" i="1"/>
  <c r="H132" i="1"/>
  <c r="E133" i="1"/>
  <c r="F133" i="1"/>
  <c r="G133" i="1"/>
  <c r="H134" i="1"/>
  <c r="H133" i="1" s="1"/>
  <c r="H135" i="1"/>
  <c r="E136" i="1"/>
  <c r="F136" i="1"/>
  <c r="G136" i="1"/>
  <c r="H137" i="1"/>
  <c r="H136" i="1" s="1"/>
  <c r="H138" i="1"/>
  <c r="E139" i="1"/>
  <c r="F139" i="1"/>
  <c r="G139" i="1"/>
  <c r="H140" i="1"/>
  <c r="H141" i="1"/>
  <c r="H139" i="1" s="1"/>
  <c r="E142" i="1"/>
  <c r="F142" i="1"/>
  <c r="G142" i="1"/>
  <c r="H143" i="1"/>
  <c r="H144" i="1"/>
  <c r="E145" i="1"/>
  <c r="F145" i="1"/>
  <c r="G145" i="1"/>
  <c r="H146" i="1"/>
  <c r="H145" i="1" s="1"/>
  <c r="H147" i="1"/>
  <c r="E154" i="1"/>
  <c r="F154" i="1"/>
  <c r="F153" i="1" s="1"/>
  <c r="G154" i="1"/>
  <c r="H155" i="1"/>
  <c r="H156" i="1"/>
  <c r="H154" i="1" s="1"/>
  <c r="E157" i="1"/>
  <c r="F157" i="1"/>
  <c r="G157" i="1"/>
  <c r="H158" i="1"/>
  <c r="H157" i="1" s="1"/>
  <c r="H159" i="1"/>
  <c r="E160" i="1"/>
  <c r="F160" i="1"/>
  <c r="G160" i="1"/>
  <c r="H161" i="1"/>
  <c r="H162" i="1"/>
  <c r="H163" i="1"/>
  <c r="H164" i="1"/>
  <c r="E153" i="1" l="1"/>
  <c r="F91" i="1"/>
  <c r="H160" i="1"/>
  <c r="H153" i="1" s="1"/>
  <c r="G153" i="1"/>
  <c r="H130" i="1"/>
  <c r="E48" i="1"/>
  <c r="E17" i="1"/>
  <c r="H142" i="1"/>
  <c r="G129" i="1"/>
  <c r="G128" i="1" s="1"/>
  <c r="E129" i="1"/>
  <c r="E128" i="1" s="1"/>
  <c r="F129" i="1"/>
  <c r="F128" i="1" s="1"/>
  <c r="H98" i="1"/>
  <c r="H92" i="1"/>
  <c r="H91" i="1" s="1"/>
  <c r="E91" i="1"/>
  <c r="E88" i="1" s="1"/>
  <c r="G91" i="1"/>
  <c r="F48" i="1"/>
  <c r="F17" i="1"/>
  <c r="F88" i="1"/>
  <c r="G88" i="1"/>
  <c r="H17" i="1"/>
  <c r="F89" i="1"/>
  <c r="H129" i="1"/>
  <c r="H48" i="1"/>
  <c r="G89" i="1"/>
  <c r="E89" i="1"/>
  <c r="H128" i="1" l="1"/>
  <c r="H88" i="1" s="1"/>
  <c r="H89" i="1"/>
</calcChain>
</file>

<file path=xl/sharedStrings.xml><?xml version="1.0" encoding="utf-8"?>
<sst xmlns="http://schemas.openxmlformats.org/spreadsheetml/2006/main" count="454" uniqueCount="315">
  <si>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</si>
  <si>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</si>
  <si>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</si>
  <si>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</si>
  <si>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</si>
  <si>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</si>
  <si>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</si>
  <si>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</si>
  <si>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</si>
  <si>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</si>
  <si>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</si>
  <si>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</si>
  <si>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</si>
  <si>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</si>
  <si>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</si>
  <si>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</si>
  <si>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</si>
  <si>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</si>
  <si>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</si>
  <si>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</si>
  <si>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</si>
  <si>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</si>
  <si>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</si>
  <si>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</si>
  <si>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</si>
  <si>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</si>
  <si>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</si>
  <si>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</si>
  <si>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</si>
  <si>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</si>
  <si>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</si>
  <si>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</si>
  <si>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</si>
  <si>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</si>
  <si>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</si>
  <si>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</si>
  <si>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</si>
  <si>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</si>
  <si>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</si>
  <si>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</si>
  <si>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</si>
  <si>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</si>
  <si>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</si>
  <si>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</si>
  <si>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</si>
  <si>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</si>
  <si>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</si>
  <si>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</si>
  <si>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</si>
  <si>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</si>
  <si>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</si>
  <si>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</si>
  <si>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</si>
  <si>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</si>
  <si>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</si>
  <si>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</si>
  <si>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</si>
  <si>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</si>
  <si>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</si>
  <si>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</si>
  <si>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</si>
  <si>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</si>
  <si>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</si>
  <si>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</si>
  <si>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</si>
  <si>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</si>
  <si>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</si>
  <si>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</si>
  <si>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</si>
  <si>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</si>
  <si>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</si>
  <si>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</si>
  <si>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</si>
  <si>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</si>
  <si>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</si>
  <si>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</si>
  <si>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</si>
  <si>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</si>
  <si>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</si>
  <si>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</si>
  <si>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</si>
  <si>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</si>
  <si>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</si>
  <si>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</si>
  <si>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</si>
  <si>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</si>
  <si>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</si>
  <si>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</si>
  <si>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</si>
  <si>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</si>
  <si>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</si>
  <si>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</si>
  <si>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</si>
  <si>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</si>
  <si>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</si>
  <si>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</si>
  <si>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</si>
  <si>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</si>
  <si>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</si>
  <si>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</si>
  <si>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</si>
  <si>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</si>
  <si>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</si>
  <si>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</si>
  <si>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</si>
  <si>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</si>
  <si>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</si>
  <si>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</si>
  <si>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</si>
  <si>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</si>
  <si>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</si>
  <si>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</si>
  <si>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</si>
  <si>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</si>
  <si>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</si>
  <si>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</si>
  <si>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</si>
  <si>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</si>
  <si>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</si>
  <si>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</si>
  <si>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</si>
  <si>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</si>
  <si>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</si>
  <si>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</si>
  <si>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</si>
  <si>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</si>
  <si>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</si>
  <si>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</si>
  <si>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</si>
  <si>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</si>
  <si>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</si>
  <si>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</si>
  <si>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</si>
  <si>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</si>
  <si>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</si>
  <si>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</si>
  <si>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</si>
  <si>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</si>
  <si>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</si>
  <si>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</si>
  <si>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</si>
  <si>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</si>
  <si>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</si>
  <si>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</si>
  <si>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</si>
  <si>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</si>
  <si>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</si>
  <si>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</si>
  <si>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</si>
  <si>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</si>
  <si>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</si>
  <si>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</si>
  <si>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</si>
  <si>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</si>
  <si>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</si>
  <si>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</si>
  <si>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</si>
  <si>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</si>
  <si>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</si>
  <si>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</si>
  <si>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</si>
  <si>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</si>
  <si>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</si>
  <si>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</si>
  <si>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</si>
  <si>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</si>
  <si>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</si>
  <si>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</si>
  <si>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</si>
  <si>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</si>
  <si>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</si>
  <si>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</si>
  <si>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</si>
  <si>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</si>
  <si>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</si>
  <si>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</si>
  <si>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</si>
  <si>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</si>
  <si>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</si>
  <si>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</si>
  <si>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</si>
  <si>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</si>
  <si>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</si>
  <si>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</si>
  <si>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</si>
  <si>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</si>
  <si>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</si>
  <si>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</si>
  <si>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</si>
  <si>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</si>
  <si>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</si>
  <si>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</si>
  <si>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</si>
  <si>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</si>
  <si>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</si>
  <si>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</si>
  <si>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</si>
  <si>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</si>
  <si>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</si>
  <si>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</si>
  <si>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</si>
  <si>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</si>
  <si>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</si>
  <si>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</si>
  <si>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</si>
  <si>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</si>
  <si>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</si>
  <si>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Максимова О. Н.</t>
  </si>
  <si>
    <t>ГОД</t>
  </si>
  <si>
    <t>5</t>
  </si>
  <si>
    <t>01.01.2023</t>
  </si>
  <si>
    <t>3</t>
  </si>
  <si>
    <t>500</t>
  </si>
  <si>
    <t>01 января 2023 г.</t>
  </si>
  <si>
    <t>Замула Н. А.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</si>
  <si>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</si>
  <si>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</si>
  <si>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</si>
  <si>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</si>
  <si>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</si>
  <si>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</si>
  <si>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</si>
  <si>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</si>
  <si>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</si>
  <si>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</si>
  <si>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</si>
  <si>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</si>
  <si>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</si>
  <si>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</si>
  <si>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</si>
  <si>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</si>
  <si>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</si>
  <si>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</si>
  <si>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</si>
  <si>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</si>
  <si>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</si>
  <si>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</si>
  <si>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</si>
  <si>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</si>
  <si>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</si>
  <si>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</si>
  <si>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</si>
  <si>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</si>
  <si>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</si>
  <si>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</si>
  <si>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</si>
  <si>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</si>
  <si>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</si>
  <si>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</si>
  <si>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</si>
  <si>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</si>
  <si>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</si>
  <si>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</si>
  <si>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</si>
  <si>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</si>
  <si>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</si>
  <si>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</si>
  <si>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</si>
  <si>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</si>
  <si>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</si>
  <si>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443</t>
  </si>
  <si>
    <t>444</t>
  </si>
  <si>
    <t>446</t>
  </si>
  <si>
    <t>449</t>
  </si>
  <si>
    <t>342</t>
  </si>
  <si>
    <t>343</t>
  </si>
  <si>
    <t>Увеличение стоимости горюче-смазочных материалов</t>
  </si>
  <si>
    <t>344</t>
  </si>
  <si>
    <t>Увеличение стоимости прочих материальных запасов</t>
  </si>
  <si>
    <t>346</t>
  </si>
  <si>
    <t>Увеличение стоимости прочих материальных запасов однократного применения</t>
  </si>
  <si>
    <t>349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</si>
  <si>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</si>
  <si>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</si>
  <si>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</si>
  <si>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292</t>
  </si>
  <si>
    <t>271</t>
  </si>
  <si>
    <t>Амортизация</t>
  </si>
  <si>
    <t>Расходование материальных запасов</t>
  </si>
  <si>
    <t>272</t>
  </si>
  <si>
    <t>266</t>
  </si>
  <si>
    <t>Социальные пособия и компенсации персоналу в денежной форме</t>
  </si>
  <si>
    <t>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</si>
  <si>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</si>
  <si>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</si>
  <si>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</si>
  <si>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</si>
  <si>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</si>
  <si>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226</t>
  </si>
  <si>
    <t>Прочие работы, услуги</t>
  </si>
  <si>
    <t>227</t>
  </si>
  <si>
    <t>Страхование</t>
  </si>
  <si>
    <t>211</t>
  </si>
  <si>
    <t>Заработная плата</t>
  </si>
  <si>
    <t>213</t>
  </si>
  <si>
    <t>Начисления на выплаты по оплате труда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</si>
  <si>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</si>
  <si>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</si>
  <si>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</si>
  <si>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</si>
  <si>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</si>
  <si>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</si>
  <si>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Доходы от оказания платных услуг (работ)</t>
  </si>
  <si>
    <t>131</t>
  </si>
  <si>
    <t>Доходы от операционной аренды</t>
  </si>
  <si>
    <t>121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</si>
  <si>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</si>
  <si>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 xml:space="preserve">Учредитель   </t>
  </si>
  <si>
    <t>отдел образования Администрации Куйбышевского района</t>
  </si>
  <si>
    <t>24232175</t>
  </si>
  <si>
    <t>60627405</t>
  </si>
  <si>
    <t>02114601</t>
  </si>
  <si>
    <t>6117000028</t>
  </si>
  <si>
    <t>907</t>
  </si>
  <si>
    <t>"19"   января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</si>
</sst>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6" fillId="24" borderId="19" xfId="0" applyNumberFormat="1" applyFont="1" applyFill="1" applyBorder="1" applyAlignment="1">
      <alignment horizontal="center" wrapTex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  <xf numFmtId="0" fontId="30" fillId="29" borderId="42" xfId="0" applyFont="1" applyFill="1" applyBorder="1" applyAlignment="1">
      <alignment horizontal="right"/>
    </xf>
    <xf numFmtId="0" fontId="30" fillId="29" borderId="0" xfId="0" applyFont="1" applyFill="1" applyAlignment="1">
      <alignment horizontal="right"/>
    </xf>
    <xf numFmtId="0" fontId="30" fillId="29" borderId="43" xfId="0" applyFont="1" applyFill="1" applyBorder="1" applyAlignment="1">
      <alignment horizontal="right"/>
    </xf>
    <xf numFmtId="0" fontId="30" fillId="29" borderId="39" xfId="0" applyFont="1" applyFill="1" applyBorder="1" applyAlignment="1">
      <alignment horizontal="right"/>
    </xf>
    <xf numFmtId="49" fontId="32" fillId="29" borderId="0" xfId="0" applyNumberFormat="1" applyFont="1" applyFill="1" applyAlignment="1">
      <alignment horizontal="left" indent="1"/>
    </xf>
    <xf numFmtId="49" fontId="32" fillId="29" borderId="38" xfId="0" applyNumberFormat="1" applyFont="1" applyFill="1" applyBorder="1" applyAlignment="1">
      <alignment horizontal="left" indent="1"/>
    </xf>
    <xf numFmtId="14" fontId="32" fillId="29" borderId="0" xfId="0" applyNumberFormat="1" applyFont="1" applyFill="1" applyAlignment="1">
      <alignment horizontal="left" indent="1"/>
    </xf>
    <xf numFmtId="14" fontId="32" fillId="29" borderId="38" xfId="0" applyNumberFormat="1" applyFont="1" applyFill="1" applyBorder="1" applyAlignment="1">
      <alignment horizontal="left" indent="1"/>
    </xf>
    <xf numFmtId="49" fontId="32" fillId="29" borderId="39" xfId="0" applyNumberFormat="1" applyFont="1" applyFill="1" applyBorder="1" applyAlignment="1">
      <alignment horizontal="left" wrapText="1" indent="1"/>
    </xf>
    <xf numFmtId="49" fontId="32" fillId="29" borderId="40" xfId="0" applyNumberFormat="1" applyFont="1" applyFill="1" applyBorder="1" applyAlignment="1">
      <alignment horizontal="left" wrapText="1" inden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29" borderId="48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4" xfId="0" applyNumberFormat="1" applyFont="1" applyFill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9" xfId="0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wrapText="1"/>
      <protection locked="0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178</xdr:row>
      <xdr:rowOff>57150</xdr:rowOff>
    </xdr:from>
    <xdr:to>
      <xdr:col>4</xdr:col>
      <xdr:colOff>1038225</xdr:colOff>
      <xdr:row>178</xdr:row>
      <xdr:rowOff>581025</xdr:rowOff>
    </xdr:to>
    <xdr:pic>
      <xdr:nvPicPr>
        <xdr:cNvPr id="118283" name="Рисунок 2">
          <a:extLst>
            <a:ext uri="{FF2B5EF4-FFF2-40B4-BE49-F238E27FC236}">
              <a16:creationId xmlns="" xmlns:a16="http://schemas.microsoft.com/office/drawing/2014/main" id="{9E5E9458-2094-2E0C-49C4-6A4D3DE3E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0041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J191"/>
  <sheetViews>
    <sheetView tabSelected="1" view="pageBreakPreview" zoomScaleNormal="100" zoomScaleSheetLayoutView="100" workbookViewId="0">
      <selection activeCell="B158" sqref="B158"/>
    </sheetView>
  </sheetViews>
  <sheetFormatPr defaultRowHeight="15" x14ac:dyDescent="0.2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68" t="s">
        <v>0</v>
      </c>
      <c r="C2" s="169"/>
      <c r="D2" s="169"/>
      <c r="E2" s="169"/>
      <c r="F2" s="169"/>
      <c r="G2" s="169"/>
      <c r="H2" s="31" t="s">
        <v>1</v>
      </c>
      <c r="I2" s="5"/>
      <c r="J2" s="3" t="s">
        <v>132</v>
      </c>
    </row>
    <row r="3" spans="2:10" x14ac:dyDescent="0.2">
      <c r="B3" s="2"/>
      <c r="C3" s="2"/>
      <c r="D3" s="2"/>
      <c r="E3" s="2"/>
      <c r="F3" s="2"/>
      <c r="G3" s="6" t="s">
        <v>104</v>
      </c>
      <c r="H3" s="32" t="s">
        <v>2</v>
      </c>
      <c r="I3" s="5" t="s">
        <v>209</v>
      </c>
      <c r="J3" s="3" t="s">
        <v>131</v>
      </c>
    </row>
    <row r="4" spans="2:10" x14ac:dyDescent="0.2">
      <c r="B4" s="4"/>
      <c r="C4" s="3" t="s">
        <v>109</v>
      </c>
      <c r="D4" s="173" t="s">
        <v>213</v>
      </c>
      <c r="E4" s="173"/>
      <c r="F4" s="3"/>
      <c r="G4" s="6" t="s">
        <v>105</v>
      </c>
      <c r="H4" s="29">
        <v>44927</v>
      </c>
      <c r="I4" s="5" t="s">
        <v>212</v>
      </c>
      <c r="J4" s="3" t="s">
        <v>133</v>
      </c>
    </row>
    <row r="5" spans="2:10" ht="49.5" customHeight="1" x14ac:dyDescent="0.2">
      <c r="B5" s="4" t="s">
        <v>110</v>
      </c>
      <c r="C5" s="175" t="s">
        <v>306</v>
      </c>
      <c r="D5" s="175"/>
      <c r="E5" s="175"/>
      <c r="F5" s="175"/>
      <c r="G5" s="6" t="s">
        <v>106</v>
      </c>
      <c r="H5" s="28" t="s">
        <v>309</v>
      </c>
      <c r="I5" s="5" t="s">
        <v>210</v>
      </c>
      <c r="J5" s="3" t="s">
        <v>134</v>
      </c>
    </row>
    <row r="6" spans="2:10" ht="29.25" customHeight="1" x14ac:dyDescent="0.2">
      <c r="B6" s="4" t="s">
        <v>111</v>
      </c>
      <c r="C6" s="176"/>
      <c r="D6" s="176"/>
      <c r="E6" s="176"/>
      <c r="F6" s="176"/>
      <c r="G6" s="6" t="s">
        <v>123</v>
      </c>
      <c r="H6" s="133">
        <v>6117000910</v>
      </c>
      <c r="I6" s="5"/>
      <c r="J6" s="3" t="s">
        <v>135</v>
      </c>
    </row>
    <row r="7" spans="2:10" ht="45" customHeight="1" x14ac:dyDescent="0.2">
      <c r="B7" s="4" t="s">
        <v>307</v>
      </c>
      <c r="C7" s="176" t="s">
        <v>308</v>
      </c>
      <c r="D7" s="176"/>
      <c r="E7" s="176"/>
      <c r="F7" s="176"/>
      <c r="G7" s="6" t="s">
        <v>124</v>
      </c>
      <c r="H7" s="27" t="s">
        <v>310</v>
      </c>
      <c r="I7" s="5" t="s">
        <v>211</v>
      </c>
      <c r="J7" s="3" t="s">
        <v>136</v>
      </c>
    </row>
    <row r="8" spans="2:10" x14ac:dyDescent="0.2">
      <c r="C8" s="174" t="s">
        <v>308</v>
      </c>
      <c r="D8" s="174"/>
      <c r="E8" s="174"/>
      <c r="F8" s="174"/>
      <c r="G8" s="6" t="s">
        <v>106</v>
      </c>
      <c r="H8" s="28" t="s">
        <v>311</v>
      </c>
      <c r="I8" s="5"/>
      <c r="J8" s="3" t="s">
        <v>137</v>
      </c>
    </row>
    <row r="9" spans="2:10" ht="28.5" customHeight="1" x14ac:dyDescent="0.2">
      <c r="B9" s="4" t="s">
        <v>112</v>
      </c>
      <c r="C9" s="175"/>
      <c r="D9" s="175"/>
      <c r="E9" s="175"/>
      <c r="F9" s="175"/>
      <c r="G9" s="6" t="s">
        <v>123</v>
      </c>
      <c r="H9" s="28" t="s">
        <v>312</v>
      </c>
      <c r="I9" s="5"/>
      <c r="J9" s="3" t="s">
        <v>138</v>
      </c>
    </row>
    <row r="10" spans="2:10" x14ac:dyDescent="0.2">
      <c r="B10" s="3" t="s">
        <v>3</v>
      </c>
      <c r="C10"/>
      <c r="D10" s="5"/>
      <c r="E10" s="7"/>
      <c r="F10" s="7"/>
      <c r="G10" s="6" t="s">
        <v>107</v>
      </c>
      <c r="H10" s="134" t="s">
        <v>313</v>
      </c>
      <c r="I10" s="5" t="s">
        <v>208</v>
      </c>
      <c r="J10" s="3" t="s">
        <v>139</v>
      </c>
    </row>
    <row r="11" spans="2:10" ht="15.75" thickBot="1" x14ac:dyDescent="0.25">
      <c r="B11" s="4" t="s">
        <v>201</v>
      </c>
      <c r="C11"/>
      <c r="D11" s="5"/>
      <c r="E11" s="7"/>
      <c r="F11" s="7"/>
      <c r="G11" s="6" t="s">
        <v>108</v>
      </c>
      <c r="H11" s="8">
        <v>383</v>
      </c>
      <c r="I11" s="5"/>
      <c r="J11" s="3" t="s">
        <v>140</v>
      </c>
    </row>
    <row r="12" spans="2:10" x14ac:dyDescent="0.2">
      <c r="B12" s="7"/>
      <c r="C12" s="7"/>
      <c r="D12" s="7"/>
      <c r="E12" s="7"/>
      <c r="F12" s="7"/>
      <c r="G12" s="7"/>
      <c r="H12" s="7"/>
      <c r="I12" s="5"/>
      <c r="J12" s="3" t="s">
        <v>141</v>
      </c>
    </row>
    <row r="13" spans="2:10" s="3" customFormat="1" ht="12" customHeight="1" x14ac:dyDescent="0.2">
      <c r="B13" s="41"/>
      <c r="C13" s="42" t="s">
        <v>4</v>
      </c>
      <c r="D13" s="170" t="s">
        <v>5</v>
      </c>
      <c r="E13" s="43" t="s">
        <v>6</v>
      </c>
      <c r="F13" s="43" t="s">
        <v>125</v>
      </c>
      <c r="G13" s="44" t="s">
        <v>128</v>
      </c>
      <c r="H13" s="45"/>
      <c r="I13" s="5"/>
      <c r="J13" s="3" t="s">
        <v>142</v>
      </c>
    </row>
    <row r="14" spans="2:10" s="3" customFormat="1" ht="12" customHeight="1" x14ac:dyDescent="0.2">
      <c r="B14" s="46" t="s">
        <v>7</v>
      </c>
      <c r="C14" s="47" t="s">
        <v>8</v>
      </c>
      <c r="D14" s="171"/>
      <c r="E14" s="48" t="s">
        <v>9</v>
      </c>
      <c r="F14" s="48" t="s">
        <v>126</v>
      </c>
      <c r="G14" s="49" t="s">
        <v>129</v>
      </c>
      <c r="H14" s="50" t="s">
        <v>10</v>
      </c>
      <c r="I14" s="5" t="s">
        <v>214</v>
      </c>
      <c r="J14" s="3" t="s">
        <v>143</v>
      </c>
    </row>
    <row r="15" spans="2:10" s="3" customFormat="1" ht="12" customHeight="1" x14ac:dyDescent="0.2">
      <c r="B15" s="51"/>
      <c r="C15" s="47" t="s">
        <v>11</v>
      </c>
      <c r="D15" s="172"/>
      <c r="E15" s="52" t="s">
        <v>12</v>
      </c>
      <c r="F15" s="48" t="s">
        <v>127</v>
      </c>
      <c r="G15" s="49" t="s">
        <v>130</v>
      </c>
      <c r="H15" s="50"/>
      <c r="I15" s="5"/>
      <c r="J15" s="3" t="s">
        <v>144</v>
      </c>
    </row>
    <row r="16" spans="2:10" s="3" customFormat="1" ht="12" customHeight="1" thickBot="1" x14ac:dyDescent="0.25">
      <c r="B16" s="53">
        <v>1</v>
      </c>
      <c r="C16" s="54">
        <v>2</v>
      </c>
      <c r="D16" s="54">
        <v>3</v>
      </c>
      <c r="E16" s="55">
        <v>4</v>
      </c>
      <c r="F16" s="55">
        <v>5</v>
      </c>
      <c r="G16" s="44" t="s">
        <v>13</v>
      </c>
      <c r="H16" s="56" t="s">
        <v>14</v>
      </c>
      <c r="I16" s="5"/>
      <c r="J16" s="3" t="s">
        <v>145</v>
      </c>
    </row>
    <row r="17" spans="2:10" s="3" customFormat="1" ht="24" x14ac:dyDescent="0.2">
      <c r="B17" s="57" t="s">
        <v>231</v>
      </c>
      <c r="C17" s="58" t="s">
        <v>15</v>
      </c>
      <c r="D17" s="59" t="s">
        <v>16</v>
      </c>
      <c r="E17" s="60">
        <f>E18+E21+E24+E27+E31+E34+E42+E45</f>
        <v>3718578.38</v>
      </c>
      <c r="F17" s="60">
        <f>F18+F21+F24+F27+F31+F34+F42+F45</f>
        <v>18920406.09</v>
      </c>
      <c r="G17" s="60">
        <f>G18+G21+G24+G27+G31+G34+G42+G45</f>
        <v>512893.68</v>
      </c>
      <c r="H17" s="61">
        <f>H18+H21+H24+H27+H31+H34+H42+H45</f>
        <v>23151878.149999999</v>
      </c>
    </row>
    <row r="18" spans="2:10" s="3" customFormat="1" ht="24" x14ac:dyDescent="0.2">
      <c r="B18" s="62" t="s">
        <v>230</v>
      </c>
      <c r="C18" s="63" t="s">
        <v>17</v>
      </c>
      <c r="D18" s="64" t="s">
        <v>18</v>
      </c>
      <c r="E18" s="65">
        <f>SUM(E19:E20)</f>
        <v>0</v>
      </c>
      <c r="F18" s="65">
        <f>SUM(F19:F20)</f>
        <v>0</v>
      </c>
      <c r="G18" s="65">
        <f>SUM(G19:G20)</f>
        <v>9982.68</v>
      </c>
      <c r="H18" s="66">
        <f>SUM(H19:H20)</f>
        <v>9982.68</v>
      </c>
    </row>
    <row r="19" spans="2:10" s="3" customFormat="1" ht="11.25" x14ac:dyDescent="0.2">
      <c r="B19" s="132" t="s">
        <v>304</v>
      </c>
      <c r="C19" s="67" t="s">
        <v>17</v>
      </c>
      <c r="D19" s="130" t="s">
        <v>305</v>
      </c>
      <c r="E19" s="37"/>
      <c r="F19" s="37"/>
      <c r="G19" s="38">
        <v>9982.68</v>
      </c>
      <c r="H19" s="70">
        <f>SUM(E19:G19)</f>
        <v>9982.68</v>
      </c>
    </row>
    <row r="20" spans="2:10" s="3" customFormat="1" ht="11.25" hidden="1" x14ac:dyDescent="0.2">
      <c r="B20" s="71"/>
      <c r="C20" s="67"/>
      <c r="D20" s="68"/>
      <c r="E20" s="37"/>
      <c r="F20" s="37"/>
      <c r="G20" s="69"/>
      <c r="H20" s="70"/>
    </row>
    <row r="21" spans="2:10" s="3" customFormat="1" ht="24" x14ac:dyDescent="0.2">
      <c r="B21" s="62" t="s">
        <v>232</v>
      </c>
      <c r="C21" s="63" t="s">
        <v>19</v>
      </c>
      <c r="D21" s="64" t="s">
        <v>20</v>
      </c>
      <c r="E21" s="65">
        <f>SUM(E22:E23)</f>
        <v>0</v>
      </c>
      <c r="F21" s="65">
        <f>SUM(F22:F23)</f>
        <v>18737400</v>
      </c>
      <c r="G21" s="65">
        <f>SUM(G22:G23)</f>
        <v>0</v>
      </c>
      <c r="H21" s="66">
        <f>SUM(H22:H23)</f>
        <v>18737400</v>
      </c>
    </row>
    <row r="22" spans="2:10" s="3" customFormat="1" ht="11.25" x14ac:dyDescent="0.2">
      <c r="B22" s="132" t="s">
        <v>302</v>
      </c>
      <c r="C22" s="67" t="s">
        <v>19</v>
      </c>
      <c r="D22" s="130" t="s">
        <v>303</v>
      </c>
      <c r="E22" s="38"/>
      <c r="F22" s="38">
        <v>18737400</v>
      </c>
      <c r="G22" s="38"/>
      <c r="H22" s="70">
        <f>SUM(E22:G22)</f>
        <v>18737400</v>
      </c>
    </row>
    <row r="23" spans="2:10" s="3" customFormat="1" ht="11.25" hidden="1" x14ac:dyDescent="0.2">
      <c r="B23" s="71"/>
      <c r="C23" s="67"/>
      <c r="D23" s="68"/>
      <c r="E23" s="37"/>
      <c r="F23" s="69"/>
      <c r="G23" s="69"/>
      <c r="H23" s="70"/>
    </row>
    <row r="24" spans="2:10" s="3" customFormat="1" ht="24" x14ac:dyDescent="0.2">
      <c r="B24" s="62" t="s">
        <v>233</v>
      </c>
      <c r="C24" s="63" t="s">
        <v>21</v>
      </c>
      <c r="D24" s="64" t="s">
        <v>22</v>
      </c>
      <c r="E24" s="65">
        <f>SUM(E25:E26)</f>
        <v>0</v>
      </c>
      <c r="F24" s="65">
        <f>SUM(F25:F26)</f>
        <v>0</v>
      </c>
      <c r="G24" s="65">
        <f>SUM(G25:G26)</f>
        <v>0</v>
      </c>
      <c r="H24" s="66">
        <f>SUM(H25:H26)</f>
        <v>0</v>
      </c>
    </row>
    <row r="25" spans="2:10" s="3" customFormat="1" ht="11.25" x14ac:dyDescent="0.2">
      <c r="B25" s="143"/>
      <c r="C25" s="144"/>
      <c r="D25" s="145"/>
      <c r="E25" s="147"/>
      <c r="F25" s="147"/>
      <c r="G25" s="142"/>
      <c r="H25" s="146">
        <f>SUM(E25:G25)</f>
        <v>0</v>
      </c>
      <c r="I25" s="141"/>
      <c r="J25" s="141"/>
    </row>
    <row r="26" spans="2:10" s="3" customFormat="1" ht="11.25" hidden="1" x14ac:dyDescent="0.2">
      <c r="B26" s="71"/>
      <c r="C26" s="67"/>
      <c r="D26" s="68"/>
      <c r="E26" s="37"/>
      <c r="F26" s="37"/>
      <c r="G26" s="69"/>
      <c r="H26" s="70"/>
    </row>
    <row r="27" spans="2:10" s="3" customFormat="1" ht="24" x14ac:dyDescent="0.2">
      <c r="B27" s="62" t="s">
        <v>234</v>
      </c>
      <c r="C27" s="63" t="s">
        <v>23</v>
      </c>
      <c r="D27" s="64" t="s">
        <v>24</v>
      </c>
      <c r="E27" s="65">
        <f>SUM(E28:E30)</f>
        <v>3718578.38</v>
      </c>
      <c r="F27" s="65">
        <f>SUM(F28:F30)</f>
        <v>0</v>
      </c>
      <c r="G27" s="65">
        <f>SUM(G28:G30)</f>
        <v>502911</v>
      </c>
      <c r="H27" s="66">
        <f>SUM(H28:H30)</f>
        <v>4221489.38</v>
      </c>
    </row>
    <row r="28" spans="2:10" s="3" customFormat="1" ht="22.5" x14ac:dyDescent="0.2">
      <c r="B28" s="132" t="s">
        <v>298</v>
      </c>
      <c r="C28" s="67" t="s">
        <v>23</v>
      </c>
      <c r="D28" s="130" t="s">
        <v>299</v>
      </c>
      <c r="E28" s="38">
        <v>3718578.38</v>
      </c>
      <c r="F28" s="37"/>
      <c r="G28" s="38"/>
      <c r="H28" s="70">
        <f>SUM(E28:G28)</f>
        <v>3718578.38</v>
      </c>
    </row>
    <row r="29" spans="2:10" s="3" customFormat="1" ht="33.75" x14ac:dyDescent="0.2">
      <c r="B29" s="132" t="s">
        <v>300</v>
      </c>
      <c r="C29" s="67" t="s">
        <v>23</v>
      </c>
      <c r="D29" s="130" t="s">
        <v>301</v>
      </c>
      <c r="E29" s="38"/>
      <c r="F29" s="37"/>
      <c r="G29" s="38">
        <v>502911</v>
      </c>
      <c r="H29" s="70">
        <f>SUM(E29:G29)</f>
        <v>502911</v>
      </c>
    </row>
    <row r="30" spans="2:10" s="3" customFormat="1" ht="11.25" hidden="1" x14ac:dyDescent="0.2">
      <c r="B30" s="71"/>
      <c r="C30" s="67"/>
      <c r="D30" s="68"/>
      <c r="E30" s="69"/>
      <c r="F30" s="37"/>
      <c r="G30" s="69"/>
      <c r="H30" s="70"/>
    </row>
    <row r="31" spans="2:10" s="3" customFormat="1" ht="24" x14ac:dyDescent="0.2">
      <c r="B31" s="62" t="s">
        <v>256</v>
      </c>
      <c r="C31" s="63" t="s">
        <v>170</v>
      </c>
      <c r="D31" s="64" t="s">
        <v>30</v>
      </c>
      <c r="E31" s="65">
        <f>SUM(E32:E33)</f>
        <v>0</v>
      </c>
      <c r="F31" s="65">
        <f>SUM(F32:F33)</f>
        <v>0</v>
      </c>
      <c r="G31" s="65">
        <f>SUM(G32:G33)</f>
        <v>0</v>
      </c>
      <c r="H31" s="66">
        <f>SUM(H32:H33)</f>
        <v>0</v>
      </c>
    </row>
    <row r="32" spans="2:10" s="3" customFormat="1" ht="11.25" x14ac:dyDescent="0.2">
      <c r="B32" s="143"/>
      <c r="C32" s="144"/>
      <c r="D32" s="145"/>
      <c r="E32" s="142"/>
      <c r="F32" s="142"/>
      <c r="G32" s="142"/>
      <c r="H32" s="146">
        <f>SUM(E32:G32)</f>
        <v>0</v>
      </c>
      <c r="I32" s="141"/>
      <c r="J32" s="141"/>
    </row>
    <row r="33" spans="2:10" s="3" customFormat="1" ht="11.25" hidden="1" x14ac:dyDescent="0.2">
      <c r="B33" s="71"/>
      <c r="C33" s="67"/>
      <c r="D33" s="68"/>
      <c r="E33" s="69"/>
      <c r="F33" s="69"/>
      <c r="G33" s="69"/>
      <c r="H33" s="70"/>
    </row>
    <row r="34" spans="2:10" s="3" customFormat="1" ht="24" x14ac:dyDescent="0.2">
      <c r="B34" s="62" t="s">
        <v>235</v>
      </c>
      <c r="C34" s="63" t="s">
        <v>25</v>
      </c>
      <c r="D34" s="64" t="s">
        <v>26</v>
      </c>
      <c r="E34" s="65">
        <f>SUM(E35:E36)</f>
        <v>0</v>
      </c>
      <c r="F34" s="65">
        <f>SUM(F35:F36)</f>
        <v>0</v>
      </c>
      <c r="G34" s="65">
        <f>SUM(G35:G36)</f>
        <v>0</v>
      </c>
      <c r="H34" s="66">
        <f>SUM(H35:H36)</f>
        <v>0</v>
      </c>
    </row>
    <row r="35" spans="2:10" s="3" customFormat="1" ht="11.25" x14ac:dyDescent="0.2">
      <c r="B35" s="143"/>
      <c r="C35" s="144"/>
      <c r="D35" s="145"/>
      <c r="E35" s="142"/>
      <c r="F35" s="142"/>
      <c r="G35" s="142"/>
      <c r="H35" s="146">
        <f>SUM(E35:G35)</f>
        <v>0</v>
      </c>
      <c r="I35" s="141"/>
      <c r="J35" s="141"/>
    </row>
    <row r="36" spans="2:10" s="3" customFormat="1" ht="0.75" customHeight="1" thickBot="1" x14ac:dyDescent="0.25">
      <c r="B36" s="72"/>
      <c r="C36" s="73"/>
      <c r="D36" s="74"/>
      <c r="E36" s="75"/>
      <c r="F36" s="75"/>
      <c r="G36" s="75"/>
      <c r="H36" s="76"/>
    </row>
    <row r="37" spans="2:10" s="3" customFormat="1" ht="12.2" customHeight="1" x14ac:dyDescent="0.2">
      <c r="H37" s="3" t="s">
        <v>28</v>
      </c>
      <c r="J37" s="36" t="s">
        <v>166</v>
      </c>
    </row>
    <row r="38" spans="2:10" s="3" customFormat="1" ht="12.2" customHeight="1" x14ac:dyDescent="0.2">
      <c r="B38" s="41"/>
      <c r="C38" s="42" t="s">
        <v>4</v>
      </c>
      <c r="D38" s="170" t="s">
        <v>5</v>
      </c>
      <c r="E38" s="43" t="s">
        <v>6</v>
      </c>
      <c r="F38" s="43" t="s">
        <v>125</v>
      </c>
      <c r="G38" s="44" t="s">
        <v>128</v>
      </c>
      <c r="H38" s="45"/>
      <c r="J38" s="36" t="s">
        <v>167</v>
      </c>
    </row>
    <row r="39" spans="2:10" s="3" customFormat="1" ht="12.2" customHeight="1" x14ac:dyDescent="0.2">
      <c r="B39" s="46" t="s">
        <v>7</v>
      </c>
      <c r="C39" s="47" t="s">
        <v>8</v>
      </c>
      <c r="D39" s="171"/>
      <c r="E39" s="48" t="s">
        <v>9</v>
      </c>
      <c r="F39" s="48" t="s">
        <v>126</v>
      </c>
      <c r="G39" s="49" t="s">
        <v>129</v>
      </c>
      <c r="H39" s="50" t="s">
        <v>10</v>
      </c>
      <c r="J39" s="36" t="s">
        <v>168</v>
      </c>
    </row>
    <row r="40" spans="2:10" s="3" customFormat="1" ht="12.2" customHeight="1" x14ac:dyDescent="0.2">
      <c r="B40" s="51"/>
      <c r="C40" s="47" t="s">
        <v>11</v>
      </c>
      <c r="D40" s="172"/>
      <c r="E40" s="52" t="s">
        <v>12</v>
      </c>
      <c r="F40" s="48" t="s">
        <v>127</v>
      </c>
      <c r="G40" s="49" t="s">
        <v>130</v>
      </c>
      <c r="H40" s="50"/>
      <c r="J40" s="36" t="s">
        <v>169</v>
      </c>
    </row>
    <row r="41" spans="2:10" s="3" customFormat="1" ht="12.2" customHeight="1" thickBot="1" x14ac:dyDescent="0.25">
      <c r="B41" s="53">
        <v>1</v>
      </c>
      <c r="C41" s="54">
        <v>2</v>
      </c>
      <c r="D41" s="54">
        <v>3</v>
      </c>
      <c r="E41" s="55">
        <v>4</v>
      </c>
      <c r="F41" s="55">
        <v>5</v>
      </c>
      <c r="G41" s="44" t="s">
        <v>13</v>
      </c>
      <c r="H41" s="45" t="s">
        <v>14</v>
      </c>
    </row>
    <row r="42" spans="2:10" s="3" customFormat="1" ht="24" x14ac:dyDescent="0.2">
      <c r="B42" s="77" t="s">
        <v>236</v>
      </c>
      <c r="C42" s="58" t="s">
        <v>16</v>
      </c>
      <c r="D42" s="59" t="s">
        <v>27</v>
      </c>
      <c r="E42" s="78">
        <f>SUM(E43:E44)</f>
        <v>0</v>
      </c>
      <c r="F42" s="78">
        <f>SUM(F43:F44)</f>
        <v>0</v>
      </c>
      <c r="G42" s="78">
        <f>SUM(G43:G44)</f>
        <v>0</v>
      </c>
      <c r="H42" s="79">
        <f>SUM(H43:H44)</f>
        <v>0</v>
      </c>
    </row>
    <row r="43" spans="2:10" s="3" customFormat="1" ht="11.25" x14ac:dyDescent="0.2">
      <c r="B43" s="136"/>
      <c r="C43" s="137"/>
      <c r="D43" s="138"/>
      <c r="E43" s="139"/>
      <c r="F43" s="139"/>
      <c r="G43" s="139"/>
      <c r="H43" s="140">
        <f>SUM(E43:G43)</f>
        <v>0</v>
      </c>
      <c r="I43" s="141"/>
      <c r="J43" s="141"/>
    </row>
    <row r="44" spans="2:10" s="3" customFormat="1" ht="11.25" hidden="1" x14ac:dyDescent="0.2">
      <c r="B44" s="85"/>
      <c r="C44" s="81"/>
      <c r="D44" s="82"/>
      <c r="E44" s="83"/>
      <c r="F44" s="83"/>
      <c r="G44" s="83"/>
      <c r="H44" s="84"/>
    </row>
    <row r="45" spans="2:10" s="3" customFormat="1" ht="36" x14ac:dyDescent="0.2">
      <c r="B45" s="62" t="s">
        <v>237</v>
      </c>
      <c r="C45" s="63" t="s">
        <v>171</v>
      </c>
      <c r="D45" s="64" t="s">
        <v>33</v>
      </c>
      <c r="E45" s="86">
        <f>SUM(E46:E47)</f>
        <v>0</v>
      </c>
      <c r="F45" s="86">
        <f>SUM(F46:F47)</f>
        <v>183006.09</v>
      </c>
      <c r="G45" s="86">
        <f>SUM(G46:G47)</f>
        <v>0</v>
      </c>
      <c r="H45" s="87">
        <f>SUM(H46:H47)</f>
        <v>183006.09</v>
      </c>
    </row>
    <row r="46" spans="2:10" s="3" customFormat="1" ht="33.75" x14ac:dyDescent="0.2">
      <c r="B46" s="80" t="s">
        <v>296</v>
      </c>
      <c r="C46" s="81" t="s">
        <v>171</v>
      </c>
      <c r="D46" s="131" t="s">
        <v>297</v>
      </c>
      <c r="E46" s="25"/>
      <c r="F46" s="25">
        <v>183006.09</v>
      </c>
      <c r="G46" s="25"/>
      <c r="H46" s="84">
        <f>SUM(E46:G46)</f>
        <v>183006.09</v>
      </c>
    </row>
    <row r="47" spans="2:10" s="3" customFormat="1" ht="11.25" hidden="1" x14ac:dyDescent="0.2">
      <c r="B47" s="85"/>
      <c r="C47" s="81"/>
      <c r="D47" s="82"/>
      <c r="E47" s="83"/>
      <c r="F47" s="83"/>
      <c r="G47" s="83"/>
      <c r="H47" s="84"/>
    </row>
    <row r="48" spans="2:10" s="3" customFormat="1" ht="24" x14ac:dyDescent="0.2">
      <c r="B48" s="88" t="s">
        <v>238</v>
      </c>
      <c r="C48" s="63" t="s">
        <v>24</v>
      </c>
      <c r="D48" s="64" t="s">
        <v>29</v>
      </c>
      <c r="E48" s="89">
        <f>E49+E53+E60+E63+E66+E69+E72+E76+E84</f>
        <v>3545259.19</v>
      </c>
      <c r="F48" s="89">
        <f>F49+F53+F60+F63+F66+F69+F72+F76+F84</f>
        <v>19526210.010000002</v>
      </c>
      <c r="G48" s="89">
        <f>G49+G53+G60+G63+G66+G69+G72+G76+G84</f>
        <v>525958.1</v>
      </c>
      <c r="H48" s="90">
        <f>H49+H53+H60+H63+H66+H69+H72+H76+H84</f>
        <v>23597427.300000001</v>
      </c>
    </row>
    <row r="49" spans="2:10" s="3" customFormat="1" ht="24" x14ac:dyDescent="0.2">
      <c r="B49" s="62" t="s">
        <v>228</v>
      </c>
      <c r="C49" s="63" t="s">
        <v>30</v>
      </c>
      <c r="D49" s="64" t="s">
        <v>31</v>
      </c>
      <c r="E49" s="86">
        <f>SUM(E50:E52)</f>
        <v>1954355.15</v>
      </c>
      <c r="F49" s="86">
        <f>SUM(F50:F52)</f>
        <v>14873218.18</v>
      </c>
      <c r="G49" s="86">
        <f>SUM(G50:G52)</f>
        <v>0</v>
      </c>
      <c r="H49" s="87">
        <f>SUM(H50:H52)</f>
        <v>16827573.329999998</v>
      </c>
    </row>
    <row r="50" spans="2:10" s="3" customFormat="1" ht="11.25" x14ac:dyDescent="0.2">
      <c r="B50" s="80" t="s">
        <v>293</v>
      </c>
      <c r="C50" s="81" t="s">
        <v>30</v>
      </c>
      <c r="D50" s="131" t="s">
        <v>292</v>
      </c>
      <c r="E50" s="25">
        <v>1485751.48</v>
      </c>
      <c r="F50" s="25">
        <v>11304068.869999999</v>
      </c>
      <c r="G50" s="25"/>
      <c r="H50" s="84">
        <f>SUM(E50:G50)</f>
        <v>12789820.35</v>
      </c>
    </row>
    <row r="51" spans="2:10" s="3" customFormat="1" ht="11.25" x14ac:dyDescent="0.2">
      <c r="B51" s="80" t="s">
        <v>295</v>
      </c>
      <c r="C51" s="81" t="s">
        <v>30</v>
      </c>
      <c r="D51" s="131" t="s">
        <v>294</v>
      </c>
      <c r="E51" s="25">
        <v>468603.67</v>
      </c>
      <c r="F51" s="25">
        <v>3569149.31</v>
      </c>
      <c r="G51" s="25"/>
      <c r="H51" s="84">
        <f>SUM(E51:G51)</f>
        <v>4037752.98</v>
      </c>
    </row>
    <row r="52" spans="2:10" s="3" customFormat="1" ht="12.2" hidden="1" customHeight="1" x14ac:dyDescent="0.2">
      <c r="B52" s="85"/>
      <c r="C52" s="81"/>
      <c r="D52" s="82"/>
      <c r="E52" s="83"/>
      <c r="F52" s="83"/>
      <c r="G52" s="83"/>
      <c r="H52" s="84"/>
    </row>
    <row r="53" spans="2:10" s="3" customFormat="1" ht="24" x14ac:dyDescent="0.2">
      <c r="B53" s="62" t="s">
        <v>229</v>
      </c>
      <c r="C53" s="63" t="s">
        <v>26</v>
      </c>
      <c r="D53" s="64" t="s">
        <v>32</v>
      </c>
      <c r="E53" s="86">
        <f>SUM(E54:E59)</f>
        <v>270422.15000000002</v>
      </c>
      <c r="F53" s="86">
        <f>SUM(F54:F59)</f>
        <v>2888102.53</v>
      </c>
      <c r="G53" s="86">
        <f>SUM(G54:G59)</f>
        <v>0</v>
      </c>
      <c r="H53" s="87">
        <f>SUM(H54:H59)</f>
        <v>3158524.68</v>
      </c>
    </row>
    <row r="54" spans="2:10" s="3" customFormat="1" ht="11.25" x14ac:dyDescent="0.2">
      <c r="B54" s="80" t="s">
        <v>282</v>
      </c>
      <c r="C54" s="81" t="s">
        <v>26</v>
      </c>
      <c r="D54" s="131" t="s">
        <v>283</v>
      </c>
      <c r="E54" s="25">
        <v>8178</v>
      </c>
      <c r="F54" s="25">
        <v>20989.17</v>
      </c>
      <c r="G54" s="25"/>
      <c r="H54" s="84">
        <f>SUM(E54:G54)</f>
        <v>29167.17</v>
      </c>
    </row>
    <row r="55" spans="2:10" s="3" customFormat="1" ht="11.25" x14ac:dyDescent="0.2">
      <c r="B55" s="80" t="s">
        <v>284</v>
      </c>
      <c r="C55" s="81" t="s">
        <v>26</v>
      </c>
      <c r="D55" s="131" t="s">
        <v>285</v>
      </c>
      <c r="E55" s="25"/>
      <c r="F55" s="25">
        <v>1633370.6</v>
      </c>
      <c r="G55" s="25"/>
      <c r="H55" s="84">
        <f>SUM(E55:G55)</f>
        <v>1633370.6</v>
      </c>
    </row>
    <row r="56" spans="2:10" s="3" customFormat="1" ht="11.25" x14ac:dyDescent="0.2">
      <c r="B56" s="80" t="s">
        <v>286</v>
      </c>
      <c r="C56" s="81" t="s">
        <v>26</v>
      </c>
      <c r="D56" s="131" t="s">
        <v>287</v>
      </c>
      <c r="E56" s="25">
        <v>197105.3</v>
      </c>
      <c r="F56" s="25">
        <v>420579.08</v>
      </c>
      <c r="G56" s="25"/>
      <c r="H56" s="84">
        <f>SUM(E56:G56)</f>
        <v>617684.38</v>
      </c>
    </row>
    <row r="57" spans="2:10" s="3" customFormat="1" ht="11.25" x14ac:dyDescent="0.2">
      <c r="B57" s="80" t="s">
        <v>289</v>
      </c>
      <c r="C57" s="81" t="s">
        <v>26</v>
      </c>
      <c r="D57" s="131" t="s">
        <v>288</v>
      </c>
      <c r="E57" s="25">
        <v>58918.6</v>
      </c>
      <c r="F57" s="25">
        <v>813163.68</v>
      </c>
      <c r="G57" s="25"/>
      <c r="H57" s="84">
        <f>SUM(E57:G57)</f>
        <v>872082.28</v>
      </c>
    </row>
    <row r="58" spans="2:10" s="3" customFormat="1" ht="11.25" x14ac:dyDescent="0.2">
      <c r="B58" s="80" t="s">
        <v>291</v>
      </c>
      <c r="C58" s="81" t="s">
        <v>26</v>
      </c>
      <c r="D58" s="131" t="s">
        <v>290</v>
      </c>
      <c r="E58" s="25">
        <v>6220.25</v>
      </c>
      <c r="F58" s="25"/>
      <c r="G58" s="25"/>
      <c r="H58" s="84">
        <f>SUM(E58:G58)</f>
        <v>6220.25</v>
      </c>
    </row>
    <row r="59" spans="2:10" s="3" customFormat="1" ht="12.2" hidden="1" customHeight="1" x14ac:dyDescent="0.2">
      <c r="B59" s="85"/>
      <c r="C59" s="81"/>
      <c r="D59" s="82"/>
      <c r="E59" s="83"/>
      <c r="F59" s="83"/>
      <c r="G59" s="83"/>
      <c r="H59" s="84"/>
    </row>
    <row r="60" spans="2:10" s="3" customFormat="1" ht="24" x14ac:dyDescent="0.2">
      <c r="B60" s="62" t="s">
        <v>239</v>
      </c>
      <c r="C60" s="63" t="s">
        <v>33</v>
      </c>
      <c r="D60" s="64" t="s">
        <v>34</v>
      </c>
      <c r="E60" s="86">
        <f>SUM(E61:E62)</f>
        <v>0</v>
      </c>
      <c r="F60" s="86">
        <f>SUM(F61:F62)</f>
        <v>0</v>
      </c>
      <c r="G60" s="86">
        <f>SUM(G61:G62)</f>
        <v>0</v>
      </c>
      <c r="H60" s="87">
        <f>SUM(H61:H62)</f>
        <v>0</v>
      </c>
    </row>
    <row r="61" spans="2:10" s="3" customFormat="1" ht="11.25" x14ac:dyDescent="0.2">
      <c r="B61" s="136"/>
      <c r="C61" s="137"/>
      <c r="D61" s="138"/>
      <c r="E61" s="142"/>
      <c r="F61" s="139"/>
      <c r="G61" s="139"/>
      <c r="H61" s="140">
        <f>SUM(E61:G61)</f>
        <v>0</v>
      </c>
      <c r="I61" s="141"/>
      <c r="J61" s="141"/>
    </row>
    <row r="62" spans="2:10" s="3" customFormat="1" ht="11.25" hidden="1" x14ac:dyDescent="0.2">
      <c r="B62" s="85"/>
      <c r="C62" s="81"/>
      <c r="D62" s="82"/>
      <c r="E62" s="83"/>
      <c r="F62" s="83"/>
      <c r="G62" s="83"/>
      <c r="H62" s="84"/>
    </row>
    <row r="63" spans="2:10" s="3" customFormat="1" ht="24" x14ac:dyDescent="0.2">
      <c r="B63" s="62" t="s">
        <v>240</v>
      </c>
      <c r="C63" s="63" t="s">
        <v>31</v>
      </c>
      <c r="D63" s="64" t="s">
        <v>35</v>
      </c>
      <c r="E63" s="86">
        <f>SUM(E64:E65)</f>
        <v>0</v>
      </c>
      <c r="F63" s="86">
        <f>SUM(F64:F65)</f>
        <v>0</v>
      </c>
      <c r="G63" s="86">
        <f>SUM(G64:G65)</f>
        <v>0</v>
      </c>
      <c r="H63" s="87">
        <f>SUM(H64:H65)</f>
        <v>0</v>
      </c>
    </row>
    <row r="64" spans="2:10" s="3" customFormat="1" ht="11.25" x14ac:dyDescent="0.2">
      <c r="B64" s="136"/>
      <c r="C64" s="137"/>
      <c r="D64" s="138"/>
      <c r="E64" s="139"/>
      <c r="F64" s="139"/>
      <c r="G64" s="139"/>
      <c r="H64" s="140">
        <f>SUM(E64:G64)</f>
        <v>0</v>
      </c>
      <c r="I64" s="141"/>
      <c r="J64" s="141"/>
    </row>
    <row r="65" spans="2:10" s="3" customFormat="1" ht="11.25" hidden="1" x14ac:dyDescent="0.2">
      <c r="B65" s="85"/>
      <c r="C65" s="81"/>
      <c r="D65" s="82"/>
      <c r="E65" s="83"/>
      <c r="F65" s="83"/>
      <c r="G65" s="83"/>
      <c r="H65" s="84"/>
    </row>
    <row r="66" spans="2:10" s="3" customFormat="1" ht="24" x14ac:dyDescent="0.2">
      <c r="B66" s="62" t="s">
        <v>241</v>
      </c>
      <c r="C66" s="63" t="s">
        <v>34</v>
      </c>
      <c r="D66" s="64" t="s">
        <v>36</v>
      </c>
      <c r="E66" s="86">
        <f>SUM(E67:E68)</f>
        <v>0</v>
      </c>
      <c r="F66" s="86">
        <f>SUM(F67:F68)</f>
        <v>0</v>
      </c>
      <c r="G66" s="86">
        <f>SUM(G67:G68)</f>
        <v>0</v>
      </c>
      <c r="H66" s="87">
        <f>SUM(H67:H68)</f>
        <v>0</v>
      </c>
    </row>
    <row r="67" spans="2:10" s="3" customFormat="1" ht="11.25" x14ac:dyDescent="0.2">
      <c r="B67" s="136"/>
      <c r="C67" s="137"/>
      <c r="D67" s="138"/>
      <c r="E67" s="139"/>
      <c r="F67" s="139"/>
      <c r="G67" s="139"/>
      <c r="H67" s="140">
        <f>SUM(E67:G67)</f>
        <v>0</v>
      </c>
      <c r="I67" s="141"/>
      <c r="J67" s="141"/>
    </row>
    <row r="68" spans="2:10" s="3" customFormat="1" ht="11.25" hidden="1" x14ac:dyDescent="0.2">
      <c r="B68" s="85"/>
      <c r="C68" s="81"/>
      <c r="D68" s="82"/>
      <c r="E68" s="83"/>
      <c r="F68" s="83"/>
      <c r="G68" s="83"/>
      <c r="H68" s="84"/>
    </row>
    <row r="69" spans="2:10" s="3" customFormat="1" ht="24" x14ac:dyDescent="0.2">
      <c r="B69" s="62" t="s">
        <v>242</v>
      </c>
      <c r="C69" s="63" t="s">
        <v>35</v>
      </c>
      <c r="D69" s="64" t="s">
        <v>37</v>
      </c>
      <c r="E69" s="86">
        <f>SUM(E70:E71)</f>
        <v>3567.22</v>
      </c>
      <c r="F69" s="86">
        <f>SUM(F70:F71)</f>
        <v>73744.210000000006</v>
      </c>
      <c r="G69" s="86">
        <f>SUM(G70:G71)</f>
        <v>0</v>
      </c>
      <c r="H69" s="86">
        <f>SUM(H70:H71)</f>
        <v>77311.429999999993</v>
      </c>
    </row>
    <row r="70" spans="2:10" s="3" customFormat="1" ht="11.25" x14ac:dyDescent="0.2">
      <c r="B70" s="80" t="s">
        <v>281</v>
      </c>
      <c r="C70" s="81" t="s">
        <v>35</v>
      </c>
      <c r="D70" s="131" t="s">
        <v>280</v>
      </c>
      <c r="E70" s="25">
        <v>3567.22</v>
      </c>
      <c r="F70" s="25">
        <v>73744.210000000006</v>
      </c>
      <c r="G70" s="25"/>
      <c r="H70" s="84">
        <f>SUM(E70:G70)</f>
        <v>77311.429999999993</v>
      </c>
    </row>
    <row r="71" spans="2:10" s="3" customFormat="1" ht="11.25" hidden="1" x14ac:dyDescent="0.2">
      <c r="B71" s="85"/>
      <c r="C71" s="81"/>
      <c r="D71" s="82"/>
      <c r="E71" s="83"/>
      <c r="F71" s="83"/>
      <c r="G71" s="83"/>
      <c r="H71" s="84"/>
    </row>
    <row r="72" spans="2:10" s="3" customFormat="1" ht="24" x14ac:dyDescent="0.2">
      <c r="B72" s="62" t="s">
        <v>243</v>
      </c>
      <c r="C72" s="63" t="s">
        <v>36</v>
      </c>
      <c r="D72" s="64" t="s">
        <v>40</v>
      </c>
      <c r="E72" s="86">
        <f>SUM(E73:E75)</f>
        <v>1314466.67</v>
      </c>
      <c r="F72" s="86">
        <f>SUM(F73:F75)</f>
        <v>1533669.88</v>
      </c>
      <c r="G72" s="86">
        <f>SUM(G73:G75)</f>
        <v>525957.26</v>
      </c>
      <c r="H72" s="87">
        <f>SUM(H73:H75)</f>
        <v>3374093.81</v>
      </c>
    </row>
    <row r="73" spans="2:10" s="3" customFormat="1" ht="11.25" x14ac:dyDescent="0.2">
      <c r="B73" s="80" t="s">
        <v>277</v>
      </c>
      <c r="C73" s="81" t="s">
        <v>36</v>
      </c>
      <c r="D73" s="131" t="s">
        <v>276</v>
      </c>
      <c r="E73" s="25"/>
      <c r="F73" s="25">
        <v>761513.42</v>
      </c>
      <c r="G73" s="25"/>
      <c r="H73" s="84">
        <f>SUM(E73:G73)</f>
        <v>761513.42</v>
      </c>
    </row>
    <row r="74" spans="2:10" s="3" customFormat="1" ht="11.25" x14ac:dyDescent="0.2">
      <c r="B74" s="80" t="s">
        <v>278</v>
      </c>
      <c r="C74" s="81" t="s">
        <v>36</v>
      </c>
      <c r="D74" s="131" t="s">
        <v>279</v>
      </c>
      <c r="E74" s="25">
        <v>1314466.67</v>
      </c>
      <c r="F74" s="25">
        <v>772156.46</v>
      </c>
      <c r="G74" s="25">
        <v>525957.26</v>
      </c>
      <c r="H74" s="84">
        <f>SUM(E74:G74)</f>
        <v>2612580.39</v>
      </c>
    </row>
    <row r="75" spans="2:10" s="3" customFormat="1" ht="12.2" hidden="1" customHeight="1" x14ac:dyDescent="0.2">
      <c r="B75" s="85"/>
      <c r="C75" s="81"/>
      <c r="D75" s="82"/>
      <c r="E75" s="83"/>
      <c r="F75" s="83"/>
      <c r="G75" s="83"/>
      <c r="H75" s="84"/>
    </row>
    <row r="76" spans="2:10" s="3" customFormat="1" ht="36" x14ac:dyDescent="0.2">
      <c r="B76" s="62" t="s">
        <v>244</v>
      </c>
      <c r="C76" s="63" t="s">
        <v>37</v>
      </c>
      <c r="D76" s="64" t="s">
        <v>172</v>
      </c>
      <c r="E76" s="86">
        <f>SUM(E77:E78)</f>
        <v>0</v>
      </c>
      <c r="F76" s="86">
        <f>SUM(F77:F78)</f>
        <v>0</v>
      </c>
      <c r="G76" s="86">
        <f>SUM(G77:G78)</f>
        <v>0</v>
      </c>
      <c r="H76" s="87">
        <f>SUM(H77:H78)</f>
        <v>0</v>
      </c>
    </row>
    <row r="77" spans="2:10" s="3" customFormat="1" ht="11.25" x14ac:dyDescent="0.2">
      <c r="B77" s="136"/>
      <c r="C77" s="137"/>
      <c r="D77" s="138"/>
      <c r="E77" s="139"/>
      <c r="F77" s="139"/>
      <c r="G77" s="139"/>
      <c r="H77" s="140">
        <f>SUM(E77:G77)</f>
        <v>0</v>
      </c>
      <c r="I77" s="141"/>
      <c r="J77" s="141"/>
    </row>
    <row r="78" spans="2:10" s="3" customFormat="1" ht="0.75" customHeight="1" thickBot="1" x14ac:dyDescent="0.25">
      <c r="B78" s="85"/>
      <c r="C78" s="91"/>
      <c r="D78" s="92"/>
      <c r="E78" s="93"/>
      <c r="F78" s="93"/>
      <c r="G78" s="93"/>
      <c r="H78" s="94"/>
    </row>
    <row r="79" spans="2:10" s="3" customFormat="1" ht="12.2" customHeight="1" x14ac:dyDescent="0.2">
      <c r="H79" s="3" t="s">
        <v>39</v>
      </c>
    </row>
    <row r="80" spans="2:10" s="3" customFormat="1" ht="12.2" customHeight="1" x14ac:dyDescent="0.2">
      <c r="B80" s="95"/>
      <c r="C80" s="42" t="s">
        <v>4</v>
      </c>
      <c r="D80" s="170" t="s">
        <v>5</v>
      </c>
      <c r="E80" s="43" t="s">
        <v>6</v>
      </c>
      <c r="F80" s="43" t="s">
        <v>125</v>
      </c>
      <c r="G80" s="44" t="s">
        <v>128</v>
      </c>
      <c r="H80" s="45"/>
    </row>
    <row r="81" spans="2:8" s="3" customFormat="1" ht="12.2" customHeight="1" x14ac:dyDescent="0.2">
      <c r="B81" s="47" t="s">
        <v>7</v>
      </c>
      <c r="C81" s="47" t="s">
        <v>8</v>
      </c>
      <c r="D81" s="171"/>
      <c r="E81" s="48" t="s">
        <v>9</v>
      </c>
      <c r="F81" s="48" t="s">
        <v>126</v>
      </c>
      <c r="G81" s="49" t="s">
        <v>129</v>
      </c>
      <c r="H81" s="50" t="s">
        <v>10</v>
      </c>
    </row>
    <row r="82" spans="2:8" s="3" customFormat="1" ht="12.2" customHeight="1" x14ac:dyDescent="0.2">
      <c r="B82" s="96"/>
      <c r="C82" s="97" t="s">
        <v>11</v>
      </c>
      <c r="D82" s="172"/>
      <c r="E82" s="52" t="s">
        <v>12</v>
      </c>
      <c r="F82" s="52" t="s">
        <v>127</v>
      </c>
      <c r="G82" s="98" t="s">
        <v>130</v>
      </c>
      <c r="H82" s="50"/>
    </row>
    <row r="83" spans="2:8" s="3" customFormat="1" ht="12.2" customHeight="1" thickBot="1" x14ac:dyDescent="0.25">
      <c r="B83" s="53">
        <v>1</v>
      </c>
      <c r="C83" s="99">
        <v>2</v>
      </c>
      <c r="D83" s="99">
        <v>3</v>
      </c>
      <c r="E83" s="100">
        <v>4</v>
      </c>
      <c r="F83" s="100">
        <v>5</v>
      </c>
      <c r="G83" s="101" t="s">
        <v>13</v>
      </c>
      <c r="H83" s="56" t="s">
        <v>14</v>
      </c>
    </row>
    <row r="84" spans="2:8" s="3" customFormat="1" ht="24" x14ac:dyDescent="0.2">
      <c r="B84" s="77" t="s">
        <v>257</v>
      </c>
      <c r="C84" s="58" t="s">
        <v>40</v>
      </c>
      <c r="D84" s="59" t="s">
        <v>38</v>
      </c>
      <c r="E84" s="78">
        <f>SUM(E85:E87)</f>
        <v>2448</v>
      </c>
      <c r="F84" s="78">
        <f>SUM(F85:F87)</f>
        <v>157475.21</v>
      </c>
      <c r="G84" s="78">
        <f>SUM(G85:G87)</f>
        <v>0.84</v>
      </c>
      <c r="H84" s="79">
        <f>SUM(H85:H87)</f>
        <v>159924.04999999999</v>
      </c>
    </row>
    <row r="85" spans="2:8" s="3" customFormat="1" ht="11.25" x14ac:dyDescent="0.2">
      <c r="B85" s="80" t="s">
        <v>272</v>
      </c>
      <c r="C85" s="81" t="s">
        <v>40</v>
      </c>
      <c r="D85" s="131" t="s">
        <v>273</v>
      </c>
      <c r="E85" s="25">
        <v>2448</v>
      </c>
      <c r="F85" s="25">
        <v>157475.21</v>
      </c>
      <c r="G85" s="25"/>
      <c r="H85" s="84">
        <f>SUM(E85:G85)</f>
        <v>159923.21</v>
      </c>
    </row>
    <row r="86" spans="2:8" s="3" customFormat="1" ht="22.5" x14ac:dyDescent="0.2">
      <c r="B86" s="80" t="s">
        <v>274</v>
      </c>
      <c r="C86" s="81" t="s">
        <v>40</v>
      </c>
      <c r="D86" s="131" t="s">
        <v>275</v>
      </c>
      <c r="E86" s="25"/>
      <c r="F86" s="25"/>
      <c r="G86" s="25">
        <v>0.84</v>
      </c>
      <c r="H86" s="84">
        <f>SUM(E86:G86)</f>
        <v>0.84</v>
      </c>
    </row>
    <row r="87" spans="2:8" s="3" customFormat="1" ht="12.2" hidden="1" customHeight="1" x14ac:dyDescent="0.2">
      <c r="B87" s="80"/>
      <c r="C87" s="81"/>
      <c r="D87" s="82"/>
      <c r="E87" s="83"/>
      <c r="F87" s="83"/>
      <c r="G87" s="83"/>
      <c r="H87" s="84"/>
    </row>
    <row r="88" spans="2:8" s="3" customFormat="1" ht="11.25" x14ac:dyDescent="0.2">
      <c r="B88" s="102" t="s">
        <v>245</v>
      </c>
      <c r="C88" s="63" t="s">
        <v>41</v>
      </c>
      <c r="D88" s="64"/>
      <c r="E88" s="86">
        <f>E91+E128</f>
        <v>173319.19</v>
      </c>
      <c r="F88" s="86">
        <f>F91+F128</f>
        <v>-605803.92000000004</v>
      </c>
      <c r="G88" s="86">
        <f>G91+G128</f>
        <v>-15060.42</v>
      </c>
      <c r="H88" s="87">
        <f>H91+H128</f>
        <v>-447545.15</v>
      </c>
    </row>
    <row r="89" spans="2:8" s="3" customFormat="1" ht="12" x14ac:dyDescent="0.2">
      <c r="B89" s="62" t="s">
        <v>246</v>
      </c>
      <c r="C89" s="63" t="s">
        <v>42</v>
      </c>
      <c r="D89" s="64"/>
      <c r="E89" s="103">
        <f>E17-E48</f>
        <v>173319.19</v>
      </c>
      <c r="F89" s="103">
        <f>F17-F48</f>
        <v>-605803.92000000004</v>
      </c>
      <c r="G89" s="103">
        <f>G17-G48</f>
        <v>-13064.42</v>
      </c>
      <c r="H89" s="104">
        <f>H17-H48</f>
        <v>-445549.15</v>
      </c>
    </row>
    <row r="90" spans="2:8" s="3" customFormat="1" ht="12" x14ac:dyDescent="0.2">
      <c r="B90" s="62" t="s">
        <v>247</v>
      </c>
      <c r="C90" s="63" t="s">
        <v>43</v>
      </c>
      <c r="D90" s="64"/>
      <c r="E90" s="25"/>
      <c r="F90" s="25"/>
      <c r="G90" s="25">
        <v>1996</v>
      </c>
      <c r="H90" s="84">
        <f>SUM(E90:G90)</f>
        <v>1996</v>
      </c>
    </row>
    <row r="91" spans="2:8" s="3" customFormat="1" ht="22.5" x14ac:dyDescent="0.2">
      <c r="B91" s="102" t="s">
        <v>248</v>
      </c>
      <c r="C91" s="63" t="s">
        <v>44</v>
      </c>
      <c r="D91" s="64"/>
      <c r="E91" s="89">
        <f>E92+E95+E98+E101+E116+E119+E127</f>
        <v>141735.66</v>
      </c>
      <c r="F91" s="89">
        <f>F92+F95+F98+F101+F116+F119+F127</f>
        <v>-521791.08</v>
      </c>
      <c r="G91" s="89">
        <f>G92+G95+G98+G101+G116+G119+G127</f>
        <v>-16260.42</v>
      </c>
      <c r="H91" s="90">
        <f>H92+H95+H98+H101+H116+H119+H127</f>
        <v>-396315.84</v>
      </c>
    </row>
    <row r="92" spans="2:8" s="3" customFormat="1" ht="12" x14ac:dyDescent="0.2">
      <c r="B92" s="62" t="s">
        <v>249</v>
      </c>
      <c r="C92" s="63" t="s">
        <v>45</v>
      </c>
      <c r="D92" s="64"/>
      <c r="E92" s="86">
        <f>E93-E94</f>
        <v>0</v>
      </c>
      <c r="F92" s="86">
        <f>F93-F94</f>
        <v>-354695.67999999999</v>
      </c>
      <c r="G92" s="86">
        <f>G93-G94</f>
        <v>0</v>
      </c>
      <c r="H92" s="87">
        <f>H93-H94</f>
        <v>-354695.67999999999</v>
      </c>
    </row>
    <row r="93" spans="2:8" s="3" customFormat="1" ht="22.5" x14ac:dyDescent="0.2">
      <c r="B93" s="105" t="s">
        <v>250</v>
      </c>
      <c r="C93" s="63" t="s">
        <v>46</v>
      </c>
      <c r="D93" s="64" t="s">
        <v>44</v>
      </c>
      <c r="E93" s="25">
        <v>37499</v>
      </c>
      <c r="F93" s="25">
        <v>480351.72</v>
      </c>
      <c r="G93" s="25"/>
      <c r="H93" s="84">
        <f>SUM(E93:G93)</f>
        <v>517850.72</v>
      </c>
    </row>
    <row r="94" spans="2:8" s="3" customFormat="1" ht="11.25" x14ac:dyDescent="0.2">
      <c r="B94" s="105" t="s">
        <v>179</v>
      </c>
      <c r="C94" s="63" t="s">
        <v>47</v>
      </c>
      <c r="D94" s="64" t="s">
        <v>152</v>
      </c>
      <c r="E94" s="25">
        <v>37499</v>
      </c>
      <c r="F94" s="25">
        <v>835047.4</v>
      </c>
      <c r="G94" s="25"/>
      <c r="H94" s="84">
        <f>SUM(E94:G94)</f>
        <v>872546.4</v>
      </c>
    </row>
    <row r="95" spans="2:8" s="3" customFormat="1" ht="12" x14ac:dyDescent="0.2">
      <c r="B95" s="62" t="s">
        <v>177</v>
      </c>
      <c r="C95" s="63" t="s">
        <v>49</v>
      </c>
      <c r="D95" s="64"/>
      <c r="E95" s="86">
        <f>E96-E97</f>
        <v>0</v>
      </c>
      <c r="F95" s="86">
        <f>F96-F97</f>
        <v>0</v>
      </c>
      <c r="G95" s="86">
        <f>G96-G97</f>
        <v>0</v>
      </c>
      <c r="H95" s="87">
        <f>H96-H97</f>
        <v>0</v>
      </c>
    </row>
    <row r="96" spans="2:8" s="3" customFormat="1" ht="22.5" x14ac:dyDescent="0.2">
      <c r="B96" s="105" t="s">
        <v>251</v>
      </c>
      <c r="C96" s="63" t="s">
        <v>50</v>
      </c>
      <c r="D96" s="64" t="s">
        <v>45</v>
      </c>
      <c r="E96" s="25"/>
      <c r="F96" s="25"/>
      <c r="G96" s="25"/>
      <c r="H96" s="84">
        <f>SUM(E96:G96)</f>
        <v>0</v>
      </c>
    </row>
    <row r="97" spans="2:8" s="3" customFormat="1" ht="11.25" x14ac:dyDescent="0.2">
      <c r="B97" s="105" t="s">
        <v>180</v>
      </c>
      <c r="C97" s="63" t="s">
        <v>51</v>
      </c>
      <c r="D97" s="64" t="s">
        <v>153</v>
      </c>
      <c r="E97" s="25"/>
      <c r="F97" s="25"/>
      <c r="G97" s="25"/>
      <c r="H97" s="84">
        <f>SUM(E97:G97)</f>
        <v>0</v>
      </c>
    </row>
    <row r="98" spans="2:8" s="3" customFormat="1" ht="12" x14ac:dyDescent="0.2">
      <c r="B98" s="62" t="s">
        <v>178</v>
      </c>
      <c r="C98" s="63" t="s">
        <v>53</v>
      </c>
      <c r="D98" s="64"/>
      <c r="E98" s="86">
        <f>E99-E100</f>
        <v>0</v>
      </c>
      <c r="F98" s="86">
        <f>F99-F100</f>
        <v>0</v>
      </c>
      <c r="G98" s="86">
        <f>G99-G100</f>
        <v>0</v>
      </c>
      <c r="H98" s="87">
        <f>H99-H100</f>
        <v>0</v>
      </c>
    </row>
    <row r="99" spans="2:8" s="3" customFormat="1" ht="22.5" x14ac:dyDescent="0.2">
      <c r="B99" s="105" t="s">
        <v>252</v>
      </c>
      <c r="C99" s="63" t="s">
        <v>54</v>
      </c>
      <c r="D99" s="64" t="s">
        <v>49</v>
      </c>
      <c r="E99" s="25"/>
      <c r="F99" s="25"/>
      <c r="G99" s="25"/>
      <c r="H99" s="84">
        <f>SUM(E99:G99)</f>
        <v>0</v>
      </c>
    </row>
    <row r="100" spans="2:8" s="3" customFormat="1" ht="11.25" x14ac:dyDescent="0.2">
      <c r="B100" s="105" t="s">
        <v>181</v>
      </c>
      <c r="C100" s="63" t="s">
        <v>55</v>
      </c>
      <c r="D100" s="64" t="s">
        <v>154</v>
      </c>
      <c r="E100" s="25"/>
      <c r="F100" s="25"/>
      <c r="G100" s="25"/>
      <c r="H100" s="84">
        <f>SUM(E100:G100)</f>
        <v>0</v>
      </c>
    </row>
    <row r="101" spans="2:8" s="3" customFormat="1" ht="12" x14ac:dyDescent="0.2">
      <c r="B101" s="62" t="s">
        <v>182</v>
      </c>
      <c r="C101" s="63" t="s">
        <v>57</v>
      </c>
      <c r="D101" s="64"/>
      <c r="E101" s="86">
        <f>E102-E109</f>
        <v>139221.45000000001</v>
      </c>
      <c r="F101" s="86">
        <f>F102-F109</f>
        <v>-169868.32</v>
      </c>
      <c r="G101" s="86">
        <f>G102-G109</f>
        <v>-16260.42</v>
      </c>
      <c r="H101" s="87">
        <f>H102-H109</f>
        <v>-46907.29</v>
      </c>
    </row>
    <row r="102" spans="2:8" s="3" customFormat="1" ht="33.75" x14ac:dyDescent="0.2">
      <c r="B102" s="105" t="s">
        <v>253</v>
      </c>
      <c r="C102" s="63" t="s">
        <v>58</v>
      </c>
      <c r="D102" s="64" t="s">
        <v>59</v>
      </c>
      <c r="E102" s="25">
        <v>1453688.12</v>
      </c>
      <c r="F102" s="25">
        <v>602288.14</v>
      </c>
      <c r="G102" s="25">
        <v>509696.84</v>
      </c>
      <c r="H102" s="84">
        <f t="shared" ref="H102:H107" si="0">SUM(E102:G102)</f>
        <v>2565673.1</v>
      </c>
    </row>
    <row r="103" spans="2:8" s="3" customFormat="1" ht="11.25" x14ac:dyDescent="0.2">
      <c r="B103" s="80" t="s">
        <v>264</v>
      </c>
      <c r="C103" s="81" t="s">
        <v>58</v>
      </c>
      <c r="D103" s="131" t="s">
        <v>264</v>
      </c>
      <c r="E103" s="25">
        <v>876959.69</v>
      </c>
      <c r="F103" s="25"/>
      <c r="G103" s="25">
        <v>501711</v>
      </c>
      <c r="H103" s="84">
        <f t="shared" si="0"/>
        <v>1378670.69</v>
      </c>
    </row>
    <row r="104" spans="2:8" s="3" customFormat="1" ht="11.25" x14ac:dyDescent="0.2">
      <c r="B104" s="80" t="s">
        <v>266</v>
      </c>
      <c r="C104" s="81" t="s">
        <v>58</v>
      </c>
      <c r="D104" s="131" t="s">
        <v>265</v>
      </c>
      <c r="E104" s="25">
        <v>328055</v>
      </c>
      <c r="F104" s="25">
        <v>9065</v>
      </c>
      <c r="G104" s="25"/>
      <c r="H104" s="84">
        <f t="shared" si="0"/>
        <v>337120</v>
      </c>
    </row>
    <row r="105" spans="2:8" s="3" customFormat="1" ht="11.25" x14ac:dyDescent="0.2">
      <c r="B105" s="80" t="s">
        <v>267</v>
      </c>
      <c r="C105" s="81" t="s">
        <v>58</v>
      </c>
      <c r="D105" s="131" t="s">
        <v>267</v>
      </c>
      <c r="E105" s="25"/>
      <c r="F105" s="25">
        <v>50270</v>
      </c>
      <c r="G105" s="25"/>
      <c r="H105" s="84">
        <f t="shared" si="0"/>
        <v>50270</v>
      </c>
    </row>
    <row r="106" spans="2:8" s="3" customFormat="1" ht="11.25" x14ac:dyDescent="0.2">
      <c r="B106" s="80" t="s">
        <v>268</v>
      </c>
      <c r="C106" s="81" t="s">
        <v>58</v>
      </c>
      <c r="D106" s="131" t="s">
        <v>269</v>
      </c>
      <c r="E106" s="25">
        <v>247973.43</v>
      </c>
      <c r="F106" s="25">
        <v>540627.14</v>
      </c>
      <c r="G106" s="25">
        <v>7985.84</v>
      </c>
      <c r="H106" s="84">
        <f t="shared" si="0"/>
        <v>796586.41</v>
      </c>
    </row>
    <row r="107" spans="2:8" s="3" customFormat="1" ht="22.5" x14ac:dyDescent="0.2">
      <c r="B107" s="80" t="s">
        <v>270</v>
      </c>
      <c r="C107" s="81" t="s">
        <v>58</v>
      </c>
      <c r="D107" s="131" t="s">
        <v>271</v>
      </c>
      <c r="E107" s="25">
        <v>700</v>
      </c>
      <c r="F107" s="25">
        <v>2326</v>
      </c>
      <c r="G107" s="25"/>
      <c r="H107" s="84">
        <f t="shared" si="0"/>
        <v>3026</v>
      </c>
    </row>
    <row r="108" spans="2:8" s="3" customFormat="1" ht="11.25" hidden="1" x14ac:dyDescent="0.2">
      <c r="B108" s="80"/>
      <c r="C108" s="81"/>
      <c r="D108" s="82"/>
      <c r="E108" s="83"/>
      <c r="F108" s="83"/>
      <c r="G108" s="83"/>
      <c r="H108" s="84"/>
    </row>
    <row r="109" spans="2:8" s="3" customFormat="1" ht="22.5" x14ac:dyDescent="0.2">
      <c r="B109" s="105" t="s">
        <v>206</v>
      </c>
      <c r="C109" s="63" t="s">
        <v>60</v>
      </c>
      <c r="D109" s="64" t="s">
        <v>61</v>
      </c>
      <c r="E109" s="25">
        <v>1314466.67</v>
      </c>
      <c r="F109" s="25">
        <v>772156.46</v>
      </c>
      <c r="G109" s="25">
        <v>525957.26</v>
      </c>
      <c r="H109" s="84">
        <f t="shared" ref="H109:H114" si="1">SUM(E109:G109)</f>
        <v>2612580.39</v>
      </c>
    </row>
    <row r="110" spans="2:8" s="3" customFormat="1" ht="11.25" x14ac:dyDescent="0.2">
      <c r="B110" s="80" t="s">
        <v>74</v>
      </c>
      <c r="C110" s="81" t="s">
        <v>60</v>
      </c>
      <c r="D110" s="131" t="s">
        <v>74</v>
      </c>
      <c r="E110" s="25">
        <v>886851.51</v>
      </c>
      <c r="F110" s="25"/>
      <c r="G110" s="25">
        <v>525957.26</v>
      </c>
      <c r="H110" s="84">
        <f t="shared" si="1"/>
        <v>1412808.77</v>
      </c>
    </row>
    <row r="111" spans="2:8" s="3" customFormat="1" ht="11.25" x14ac:dyDescent="0.2">
      <c r="B111" s="80" t="s">
        <v>260</v>
      </c>
      <c r="C111" s="81" t="s">
        <v>60</v>
      </c>
      <c r="D111" s="131" t="s">
        <v>260</v>
      </c>
      <c r="E111" s="25">
        <v>314289.75</v>
      </c>
      <c r="F111" s="25">
        <v>9065</v>
      </c>
      <c r="G111" s="25"/>
      <c r="H111" s="84">
        <f t="shared" si="1"/>
        <v>323354.75</v>
      </c>
    </row>
    <row r="112" spans="2:8" s="3" customFormat="1" ht="11.25" x14ac:dyDescent="0.2">
      <c r="B112" s="80" t="s">
        <v>261</v>
      </c>
      <c r="C112" s="81" t="s">
        <v>60</v>
      </c>
      <c r="D112" s="131" t="s">
        <v>261</v>
      </c>
      <c r="E112" s="25"/>
      <c r="F112" s="25">
        <v>330870</v>
      </c>
      <c r="G112" s="25"/>
      <c r="H112" s="84">
        <f t="shared" si="1"/>
        <v>330870</v>
      </c>
    </row>
    <row r="113" spans="2:8" s="3" customFormat="1" ht="11.25" x14ac:dyDescent="0.2">
      <c r="B113" s="80" t="s">
        <v>262</v>
      </c>
      <c r="C113" s="81" t="s">
        <v>60</v>
      </c>
      <c r="D113" s="131" t="s">
        <v>262</v>
      </c>
      <c r="E113" s="25">
        <v>112625.41</v>
      </c>
      <c r="F113" s="25">
        <v>423689.84</v>
      </c>
      <c r="G113" s="25"/>
      <c r="H113" s="84">
        <f t="shared" si="1"/>
        <v>536315.25</v>
      </c>
    </row>
    <row r="114" spans="2:8" s="3" customFormat="1" ht="11.25" x14ac:dyDescent="0.2">
      <c r="B114" s="80" t="s">
        <v>263</v>
      </c>
      <c r="C114" s="81" t="s">
        <v>60</v>
      </c>
      <c r="D114" s="131" t="s">
        <v>263</v>
      </c>
      <c r="E114" s="25">
        <v>700</v>
      </c>
      <c r="F114" s="25">
        <v>8531.6200000000008</v>
      </c>
      <c r="G114" s="25"/>
      <c r="H114" s="84">
        <f t="shared" si="1"/>
        <v>9231.6200000000008</v>
      </c>
    </row>
    <row r="115" spans="2:8" s="3" customFormat="1" ht="11.25" hidden="1" x14ac:dyDescent="0.2">
      <c r="B115" s="80"/>
      <c r="C115" s="81"/>
      <c r="D115" s="82"/>
      <c r="E115" s="83"/>
      <c r="F115" s="83"/>
      <c r="G115" s="83"/>
      <c r="H115" s="84"/>
    </row>
    <row r="116" spans="2:8" s="3" customFormat="1" ht="12" x14ac:dyDescent="0.2">
      <c r="B116" s="62" t="s">
        <v>204</v>
      </c>
      <c r="C116" s="63" t="s">
        <v>62</v>
      </c>
      <c r="D116" s="64"/>
      <c r="E116" s="86">
        <f>E117-E118</f>
        <v>0</v>
      </c>
      <c r="F116" s="86">
        <f>F117-F118</f>
        <v>0</v>
      </c>
      <c r="G116" s="86">
        <f>G117-G118</f>
        <v>0</v>
      </c>
      <c r="H116" s="87">
        <f>H117-H118</f>
        <v>0</v>
      </c>
    </row>
    <row r="117" spans="2:8" s="3" customFormat="1" ht="22.5" x14ac:dyDescent="0.2">
      <c r="B117" s="105" t="s">
        <v>254</v>
      </c>
      <c r="C117" s="63" t="s">
        <v>63</v>
      </c>
      <c r="D117" s="64" t="s">
        <v>53</v>
      </c>
      <c r="E117" s="25"/>
      <c r="F117" s="25"/>
      <c r="G117" s="25"/>
      <c r="H117" s="84">
        <f>SUM(E117:G117)</f>
        <v>0</v>
      </c>
    </row>
    <row r="118" spans="2:8" s="3" customFormat="1" ht="11.25" x14ac:dyDescent="0.2">
      <c r="B118" s="105" t="s">
        <v>205</v>
      </c>
      <c r="C118" s="63" t="s">
        <v>65</v>
      </c>
      <c r="D118" s="64" t="s">
        <v>146</v>
      </c>
      <c r="E118" s="25"/>
      <c r="F118" s="25"/>
      <c r="G118" s="25"/>
      <c r="H118" s="84">
        <f>SUM(E118:G118)</f>
        <v>0</v>
      </c>
    </row>
    <row r="119" spans="2:8" s="3" customFormat="1" ht="24.75" thickBot="1" x14ac:dyDescent="0.25">
      <c r="B119" s="106" t="s">
        <v>183</v>
      </c>
      <c r="C119" s="107" t="s">
        <v>67</v>
      </c>
      <c r="D119" s="108"/>
      <c r="E119" s="109">
        <f>E125-E126</f>
        <v>0</v>
      </c>
      <c r="F119" s="109">
        <f>F125-F126</f>
        <v>0</v>
      </c>
      <c r="G119" s="109">
        <f>G125-G126</f>
        <v>0</v>
      </c>
      <c r="H119" s="110">
        <f>H125-H126</f>
        <v>0</v>
      </c>
    </row>
    <row r="120" spans="2:8" s="3" customFormat="1" ht="11.25" x14ac:dyDescent="0.2">
      <c r="H120" s="111" t="s">
        <v>66</v>
      </c>
    </row>
    <row r="121" spans="2:8" s="3" customFormat="1" ht="12" customHeight="1" x14ac:dyDescent="0.2">
      <c r="B121" s="95"/>
      <c r="C121" s="42" t="s">
        <v>4</v>
      </c>
      <c r="D121" s="170" t="s">
        <v>5</v>
      </c>
      <c r="E121" s="43" t="s">
        <v>6</v>
      </c>
      <c r="F121" s="43" t="s">
        <v>125</v>
      </c>
      <c r="G121" s="44" t="s">
        <v>128</v>
      </c>
      <c r="H121" s="45"/>
    </row>
    <row r="122" spans="2:8" s="3" customFormat="1" ht="12" customHeight="1" x14ac:dyDescent="0.2">
      <c r="B122" s="47" t="s">
        <v>7</v>
      </c>
      <c r="C122" s="47" t="s">
        <v>8</v>
      </c>
      <c r="D122" s="171"/>
      <c r="E122" s="48" t="s">
        <v>9</v>
      </c>
      <c r="F122" s="48" t="s">
        <v>126</v>
      </c>
      <c r="G122" s="49" t="s">
        <v>129</v>
      </c>
      <c r="H122" s="50" t="s">
        <v>10</v>
      </c>
    </row>
    <row r="123" spans="2:8" s="3" customFormat="1" ht="12" customHeight="1" x14ac:dyDescent="0.2">
      <c r="B123" s="96"/>
      <c r="C123" s="97" t="s">
        <v>11</v>
      </c>
      <c r="D123" s="172"/>
      <c r="E123" s="52" t="s">
        <v>12</v>
      </c>
      <c r="F123" s="52" t="s">
        <v>127</v>
      </c>
      <c r="G123" s="98" t="s">
        <v>130</v>
      </c>
      <c r="H123" s="50"/>
    </row>
    <row r="124" spans="2:8" s="3" customFormat="1" ht="12" thickBot="1" x14ac:dyDescent="0.25">
      <c r="B124" s="53">
        <v>1</v>
      </c>
      <c r="C124" s="99">
        <v>2</v>
      </c>
      <c r="D124" s="99">
        <v>3</v>
      </c>
      <c r="E124" s="55">
        <v>4</v>
      </c>
      <c r="F124" s="55">
        <v>5</v>
      </c>
      <c r="G124" s="44" t="s">
        <v>13</v>
      </c>
      <c r="H124" s="45" t="s">
        <v>14</v>
      </c>
    </row>
    <row r="125" spans="2:8" s="3" customFormat="1" ht="22.5" x14ac:dyDescent="0.2">
      <c r="B125" s="112" t="s">
        <v>258</v>
      </c>
      <c r="C125" s="113" t="s">
        <v>173</v>
      </c>
      <c r="D125" s="135" t="s">
        <v>184</v>
      </c>
      <c r="E125" s="39"/>
      <c r="F125" s="39">
        <v>15753268.529999999</v>
      </c>
      <c r="G125" s="39">
        <v>525957.26</v>
      </c>
      <c r="H125" s="114">
        <f>SUM(E125:G125)</f>
        <v>16279225.789999999</v>
      </c>
    </row>
    <row r="126" spans="2:8" s="3" customFormat="1" ht="11.25" x14ac:dyDescent="0.2">
      <c r="B126" s="115" t="s">
        <v>155</v>
      </c>
      <c r="C126" s="116" t="s">
        <v>174</v>
      </c>
      <c r="D126" s="117" t="s">
        <v>64</v>
      </c>
      <c r="E126" s="38"/>
      <c r="F126" s="38">
        <v>15753268.529999999</v>
      </c>
      <c r="G126" s="38">
        <v>525957.26</v>
      </c>
      <c r="H126" s="70">
        <f>SUM(E126:G126)</f>
        <v>16279225.789999999</v>
      </c>
    </row>
    <row r="127" spans="2:8" s="3" customFormat="1" ht="12" x14ac:dyDescent="0.2">
      <c r="B127" s="106" t="s">
        <v>185</v>
      </c>
      <c r="C127" s="116" t="s">
        <v>147</v>
      </c>
      <c r="D127" s="117" t="s">
        <v>64</v>
      </c>
      <c r="E127" s="38">
        <v>2514.21</v>
      </c>
      <c r="F127" s="38">
        <v>2772.92</v>
      </c>
      <c r="G127" s="38"/>
      <c r="H127" s="70">
        <f>SUM(E127:G127)</f>
        <v>5287.13</v>
      </c>
    </row>
    <row r="128" spans="2:8" s="3" customFormat="1" ht="24" x14ac:dyDescent="0.2">
      <c r="B128" s="118" t="s">
        <v>215</v>
      </c>
      <c r="C128" s="116" t="s">
        <v>48</v>
      </c>
      <c r="D128" s="117"/>
      <c r="E128" s="119">
        <f>E129-E153</f>
        <v>31583.53</v>
      </c>
      <c r="F128" s="119">
        <f>F129-F153</f>
        <v>-84012.84</v>
      </c>
      <c r="G128" s="119">
        <f>G129-G153</f>
        <v>1200</v>
      </c>
      <c r="H128" s="120">
        <f>H129-H153</f>
        <v>-51229.31</v>
      </c>
    </row>
    <row r="129" spans="2:8" s="3" customFormat="1" ht="22.5" x14ac:dyDescent="0.2">
      <c r="B129" s="121" t="s">
        <v>216</v>
      </c>
      <c r="C129" s="116" t="s">
        <v>52</v>
      </c>
      <c r="D129" s="117"/>
      <c r="E129" s="122">
        <f>E130+E133+E136+E139+E142+E145</f>
        <v>687875</v>
      </c>
      <c r="F129" s="122">
        <f>F130+F133+F136+F139+F142+F145</f>
        <v>6856900</v>
      </c>
      <c r="G129" s="122">
        <f>G130+G133+G136+G139+G142+G145</f>
        <v>-8782.68</v>
      </c>
      <c r="H129" s="123">
        <f>H130+H133+H136+H139+H142+H145</f>
        <v>7535992.3200000003</v>
      </c>
    </row>
    <row r="130" spans="2:8" s="3" customFormat="1" ht="12" x14ac:dyDescent="0.2">
      <c r="B130" s="62" t="s">
        <v>186</v>
      </c>
      <c r="C130" s="116" t="s">
        <v>56</v>
      </c>
      <c r="D130" s="117"/>
      <c r="E130" s="65">
        <f>E131-E132</f>
        <v>0</v>
      </c>
      <c r="F130" s="65">
        <f>F131-F132</f>
        <v>0</v>
      </c>
      <c r="G130" s="65">
        <f>G131-G132</f>
        <v>1200</v>
      </c>
      <c r="H130" s="66">
        <f>H131-H132</f>
        <v>1200</v>
      </c>
    </row>
    <row r="131" spans="2:8" s="3" customFormat="1" ht="22.5" x14ac:dyDescent="0.2">
      <c r="B131" s="115" t="s">
        <v>255</v>
      </c>
      <c r="C131" s="116" t="s">
        <v>148</v>
      </c>
      <c r="D131" s="117" t="s">
        <v>68</v>
      </c>
      <c r="E131" s="38">
        <v>3718578.38</v>
      </c>
      <c r="F131" s="38">
        <v>18787914.34</v>
      </c>
      <c r="G131" s="38">
        <v>512893.68</v>
      </c>
      <c r="H131" s="70">
        <f>SUM(E131:G131)</f>
        <v>23019386.399999999</v>
      </c>
    </row>
    <row r="132" spans="2:8" s="3" customFormat="1" ht="11.25" x14ac:dyDescent="0.2">
      <c r="B132" s="115" t="s">
        <v>187</v>
      </c>
      <c r="C132" s="116" t="s">
        <v>149</v>
      </c>
      <c r="D132" s="117" t="s">
        <v>69</v>
      </c>
      <c r="E132" s="38">
        <v>3718578.38</v>
      </c>
      <c r="F132" s="38">
        <v>18787914.34</v>
      </c>
      <c r="G132" s="38">
        <v>511693.68</v>
      </c>
      <c r="H132" s="70">
        <f>SUM(E132:G132)</f>
        <v>23018186.399999999</v>
      </c>
    </row>
    <row r="133" spans="2:8" s="3" customFormat="1" ht="12" x14ac:dyDescent="0.2">
      <c r="B133" s="106" t="s">
        <v>188</v>
      </c>
      <c r="C133" s="116" t="s">
        <v>61</v>
      </c>
      <c r="D133" s="117"/>
      <c r="E133" s="65">
        <f>E134-E135</f>
        <v>0</v>
      </c>
      <c r="F133" s="65">
        <f>F134-F135</f>
        <v>0</v>
      </c>
      <c r="G133" s="65">
        <f>G134-G135</f>
        <v>0</v>
      </c>
      <c r="H133" s="66">
        <f>H134-H135</f>
        <v>0</v>
      </c>
    </row>
    <row r="134" spans="2:8" s="3" customFormat="1" ht="33.75" x14ac:dyDescent="0.2">
      <c r="B134" s="115" t="s">
        <v>219</v>
      </c>
      <c r="C134" s="116" t="s">
        <v>72</v>
      </c>
      <c r="D134" s="117" t="s">
        <v>70</v>
      </c>
      <c r="E134" s="38"/>
      <c r="F134" s="38"/>
      <c r="G134" s="38"/>
      <c r="H134" s="70">
        <f>SUM(E134:G134)</f>
        <v>0</v>
      </c>
    </row>
    <row r="135" spans="2:8" s="3" customFormat="1" ht="22.5" x14ac:dyDescent="0.2">
      <c r="B135" s="115" t="s">
        <v>189</v>
      </c>
      <c r="C135" s="116" t="s">
        <v>74</v>
      </c>
      <c r="D135" s="117" t="s">
        <v>71</v>
      </c>
      <c r="E135" s="38"/>
      <c r="F135" s="38"/>
      <c r="G135" s="38"/>
      <c r="H135" s="70">
        <f>SUM(E135:G135)</f>
        <v>0</v>
      </c>
    </row>
    <row r="136" spans="2:8" s="3" customFormat="1" ht="12" x14ac:dyDescent="0.2">
      <c r="B136" s="62" t="s">
        <v>190</v>
      </c>
      <c r="C136" s="116" t="s">
        <v>146</v>
      </c>
      <c r="D136" s="117"/>
      <c r="E136" s="65">
        <f>E137-E138</f>
        <v>0</v>
      </c>
      <c r="F136" s="65">
        <f>F137-F138</f>
        <v>0</v>
      </c>
      <c r="G136" s="65">
        <f>G137-G138</f>
        <v>0</v>
      </c>
      <c r="H136" s="66">
        <f>H137-H138</f>
        <v>0</v>
      </c>
    </row>
    <row r="137" spans="2:8" s="3" customFormat="1" ht="22.5" x14ac:dyDescent="0.2">
      <c r="B137" s="115" t="s">
        <v>259</v>
      </c>
      <c r="C137" s="116" t="s">
        <v>175</v>
      </c>
      <c r="D137" s="117" t="s">
        <v>73</v>
      </c>
      <c r="E137" s="38"/>
      <c r="F137" s="38"/>
      <c r="G137" s="38"/>
      <c r="H137" s="70">
        <f>SUM(E137:G137)</f>
        <v>0</v>
      </c>
    </row>
    <row r="138" spans="2:8" s="3" customFormat="1" ht="11.25" x14ac:dyDescent="0.2">
      <c r="B138" s="115" t="s">
        <v>191</v>
      </c>
      <c r="C138" s="116" t="s">
        <v>176</v>
      </c>
      <c r="D138" s="117" t="s">
        <v>75</v>
      </c>
      <c r="E138" s="38"/>
      <c r="F138" s="38"/>
      <c r="G138" s="38"/>
      <c r="H138" s="70">
        <f>SUM(E138:G138)</f>
        <v>0</v>
      </c>
    </row>
    <row r="139" spans="2:8" s="3" customFormat="1" ht="12" x14ac:dyDescent="0.2">
      <c r="B139" s="62" t="s">
        <v>192</v>
      </c>
      <c r="C139" s="116" t="s">
        <v>76</v>
      </c>
      <c r="D139" s="117"/>
      <c r="E139" s="65">
        <f>E140-E141</f>
        <v>0</v>
      </c>
      <c r="F139" s="65">
        <f>F140-F141</f>
        <v>0</v>
      </c>
      <c r="G139" s="65">
        <f>G140-G141</f>
        <v>0</v>
      </c>
      <c r="H139" s="66">
        <f>H140-H141</f>
        <v>0</v>
      </c>
    </row>
    <row r="140" spans="2:8" s="3" customFormat="1" ht="22.5" x14ac:dyDescent="0.2">
      <c r="B140" s="115" t="s">
        <v>220</v>
      </c>
      <c r="C140" s="116" t="s">
        <v>77</v>
      </c>
      <c r="D140" s="117" t="s">
        <v>78</v>
      </c>
      <c r="E140" s="38"/>
      <c r="F140" s="38"/>
      <c r="G140" s="38"/>
      <c r="H140" s="70">
        <f>SUM(E140:G140)</f>
        <v>0</v>
      </c>
    </row>
    <row r="141" spans="2:8" s="3" customFormat="1" ht="11.25" x14ac:dyDescent="0.2">
      <c r="B141" s="115" t="s">
        <v>193</v>
      </c>
      <c r="C141" s="116" t="s">
        <v>79</v>
      </c>
      <c r="D141" s="117" t="s">
        <v>80</v>
      </c>
      <c r="E141" s="38"/>
      <c r="F141" s="38"/>
      <c r="G141" s="38"/>
      <c r="H141" s="70">
        <f>SUM(E141:G141)</f>
        <v>0</v>
      </c>
    </row>
    <row r="142" spans="2:8" s="3" customFormat="1" ht="12" x14ac:dyDescent="0.2">
      <c r="B142" s="62" t="s">
        <v>217</v>
      </c>
      <c r="C142" s="116" t="s">
        <v>81</v>
      </c>
      <c r="D142" s="117"/>
      <c r="E142" s="65">
        <f>E143-E144</f>
        <v>0</v>
      </c>
      <c r="F142" s="65">
        <f>F143-F144</f>
        <v>0</v>
      </c>
      <c r="G142" s="65">
        <f>G143-G144</f>
        <v>0</v>
      </c>
      <c r="H142" s="66">
        <f>H143-H144</f>
        <v>0</v>
      </c>
    </row>
    <row r="143" spans="2:8" s="3" customFormat="1" ht="22.5" x14ac:dyDescent="0.2">
      <c r="B143" s="115" t="s">
        <v>221</v>
      </c>
      <c r="C143" s="116" t="s">
        <v>82</v>
      </c>
      <c r="D143" s="117" t="s">
        <v>83</v>
      </c>
      <c r="E143" s="38"/>
      <c r="F143" s="38"/>
      <c r="G143" s="38"/>
      <c r="H143" s="70">
        <f>SUM(E143:G143)</f>
        <v>0</v>
      </c>
    </row>
    <row r="144" spans="2:8" s="3" customFormat="1" ht="11.25" x14ac:dyDescent="0.2">
      <c r="B144" s="115" t="s">
        <v>194</v>
      </c>
      <c r="C144" s="116" t="s">
        <v>84</v>
      </c>
      <c r="D144" s="117" t="s">
        <v>85</v>
      </c>
      <c r="E144" s="38"/>
      <c r="F144" s="38"/>
      <c r="G144" s="38"/>
      <c r="H144" s="70">
        <f>SUM(E144:G144)</f>
        <v>0</v>
      </c>
    </row>
    <row r="145" spans="2:8" s="3" customFormat="1" ht="12" x14ac:dyDescent="0.2">
      <c r="B145" s="62" t="s">
        <v>218</v>
      </c>
      <c r="C145" s="116" t="s">
        <v>86</v>
      </c>
      <c r="D145" s="117"/>
      <c r="E145" s="65">
        <f>E146-E147</f>
        <v>687875</v>
      </c>
      <c r="F145" s="65">
        <f>F146-F147</f>
        <v>6856900</v>
      </c>
      <c r="G145" s="65">
        <f>G146-G147</f>
        <v>-9982.68</v>
      </c>
      <c r="H145" s="66">
        <f>H146-H147</f>
        <v>7534792.3200000003</v>
      </c>
    </row>
    <row r="146" spans="2:8" s="3" customFormat="1" ht="22.5" x14ac:dyDescent="0.2">
      <c r="B146" s="115" t="s">
        <v>222</v>
      </c>
      <c r="C146" s="116" t="s">
        <v>87</v>
      </c>
      <c r="D146" s="117" t="s">
        <v>88</v>
      </c>
      <c r="E146" s="38">
        <v>9865953.5</v>
      </c>
      <c r="F146" s="38">
        <v>53342371.189999998</v>
      </c>
      <c r="G146" s="38">
        <v>502911</v>
      </c>
      <c r="H146" s="70">
        <f>SUM(E146:G146)</f>
        <v>63711235.689999998</v>
      </c>
    </row>
    <row r="147" spans="2:8" s="3" customFormat="1" ht="12" thickBot="1" x14ac:dyDescent="0.25">
      <c r="B147" s="115" t="s">
        <v>195</v>
      </c>
      <c r="C147" s="124" t="s">
        <v>89</v>
      </c>
      <c r="D147" s="125" t="s">
        <v>90</v>
      </c>
      <c r="E147" s="40">
        <v>9178078.5</v>
      </c>
      <c r="F147" s="40">
        <v>46485471.189999998</v>
      </c>
      <c r="G147" s="40">
        <v>512893.68</v>
      </c>
      <c r="H147" s="76">
        <f>SUM(E147:G147)</f>
        <v>56176443.369999997</v>
      </c>
    </row>
    <row r="148" spans="2:8" s="3" customFormat="1" ht="11.25" x14ac:dyDescent="0.2">
      <c r="H148" s="3" t="s">
        <v>91</v>
      </c>
    </row>
    <row r="149" spans="2:8" s="3" customFormat="1" ht="9.9499999999999993" customHeight="1" x14ac:dyDescent="0.2">
      <c r="B149" s="41"/>
      <c r="C149" s="42" t="s">
        <v>4</v>
      </c>
      <c r="D149" s="170" t="s">
        <v>5</v>
      </c>
      <c r="E149" s="43" t="s">
        <v>6</v>
      </c>
      <c r="F149" s="43" t="s">
        <v>125</v>
      </c>
      <c r="G149" s="44" t="s">
        <v>128</v>
      </c>
      <c r="H149" s="45"/>
    </row>
    <row r="150" spans="2:8" s="3" customFormat="1" ht="12.2" customHeight="1" x14ac:dyDescent="0.2">
      <c r="B150" s="46" t="s">
        <v>7</v>
      </c>
      <c r="C150" s="47" t="s">
        <v>8</v>
      </c>
      <c r="D150" s="171"/>
      <c r="E150" s="48" t="s">
        <v>9</v>
      </c>
      <c r="F150" s="48" t="s">
        <v>126</v>
      </c>
      <c r="G150" s="49" t="s">
        <v>129</v>
      </c>
      <c r="H150" s="50" t="s">
        <v>10</v>
      </c>
    </row>
    <row r="151" spans="2:8" s="3" customFormat="1" ht="11.25" x14ac:dyDescent="0.2">
      <c r="B151" s="51"/>
      <c r="C151" s="47" t="s">
        <v>11</v>
      </c>
      <c r="D151" s="172"/>
      <c r="E151" s="52" t="s">
        <v>12</v>
      </c>
      <c r="F151" s="48" t="s">
        <v>127</v>
      </c>
      <c r="G151" s="49" t="s">
        <v>130</v>
      </c>
      <c r="H151" s="50"/>
    </row>
    <row r="152" spans="2:8" s="3" customFormat="1" ht="12" thickBot="1" x14ac:dyDescent="0.25">
      <c r="B152" s="53">
        <v>1</v>
      </c>
      <c r="C152" s="54">
        <v>2</v>
      </c>
      <c r="D152" s="54">
        <v>3</v>
      </c>
      <c r="E152" s="55">
        <v>4</v>
      </c>
      <c r="F152" s="55">
        <v>5</v>
      </c>
      <c r="G152" s="44" t="s">
        <v>13</v>
      </c>
      <c r="H152" s="45" t="s">
        <v>14</v>
      </c>
    </row>
    <row r="153" spans="2:8" s="3" customFormat="1" ht="11.25" x14ac:dyDescent="0.2">
      <c r="B153" s="126" t="s">
        <v>223</v>
      </c>
      <c r="C153" s="58" t="s">
        <v>68</v>
      </c>
      <c r="D153" s="59"/>
      <c r="E153" s="127">
        <f>E154+E157+E160+E163+E164</f>
        <v>656291.47</v>
      </c>
      <c r="F153" s="127">
        <f>F154+F157+F160+F163+F164</f>
        <v>6940912.8399999999</v>
      </c>
      <c r="G153" s="127">
        <f>G154+G157+G160+G163+G164</f>
        <v>-9982.68</v>
      </c>
      <c r="H153" s="128">
        <f>H154+H157+H160+H163+H164</f>
        <v>7587221.6299999999</v>
      </c>
    </row>
    <row r="154" spans="2:8" s="3" customFormat="1" ht="24" x14ac:dyDescent="0.2">
      <c r="B154" s="62" t="s">
        <v>196</v>
      </c>
      <c r="C154" s="63" t="s">
        <v>70</v>
      </c>
      <c r="D154" s="64"/>
      <c r="E154" s="86">
        <f>E155-E156</f>
        <v>0</v>
      </c>
      <c r="F154" s="86">
        <f>F155-F156</f>
        <v>0</v>
      </c>
      <c r="G154" s="86">
        <f>G155-G156</f>
        <v>0</v>
      </c>
      <c r="H154" s="87">
        <f>H155-H156</f>
        <v>0</v>
      </c>
    </row>
    <row r="155" spans="2:8" s="3" customFormat="1" ht="33.75" x14ac:dyDescent="0.2">
      <c r="B155" s="105" t="s">
        <v>225</v>
      </c>
      <c r="C155" s="63" t="s">
        <v>92</v>
      </c>
      <c r="D155" s="64" t="s">
        <v>93</v>
      </c>
      <c r="E155" s="25"/>
      <c r="F155" s="25"/>
      <c r="G155" s="25"/>
      <c r="H155" s="84">
        <f>SUM(E155:G155)</f>
        <v>0</v>
      </c>
    </row>
    <row r="156" spans="2:8" s="3" customFormat="1" ht="22.5" x14ac:dyDescent="0.2">
      <c r="B156" s="105" t="s">
        <v>197</v>
      </c>
      <c r="C156" s="63" t="s">
        <v>94</v>
      </c>
      <c r="D156" s="64" t="s">
        <v>95</v>
      </c>
      <c r="E156" s="25"/>
      <c r="F156" s="25"/>
      <c r="G156" s="25"/>
      <c r="H156" s="84">
        <f>SUM(E156:G156)</f>
        <v>0</v>
      </c>
    </row>
    <row r="157" spans="2:8" s="3" customFormat="1" ht="24" x14ac:dyDescent="0.2">
      <c r="B157" s="62" t="s">
        <v>198</v>
      </c>
      <c r="C157" s="63" t="s">
        <v>73</v>
      </c>
      <c r="D157" s="64"/>
      <c r="E157" s="86">
        <f>E158-E159</f>
        <v>0</v>
      </c>
      <c r="F157" s="86">
        <f>F158-F159</f>
        <v>0</v>
      </c>
      <c r="G157" s="86">
        <f>G158-G159</f>
        <v>0</v>
      </c>
      <c r="H157" s="87">
        <f>H158-H159</f>
        <v>0</v>
      </c>
    </row>
    <row r="158" spans="2:8" s="3" customFormat="1" ht="33.75" x14ac:dyDescent="0.2">
      <c r="B158" s="105" t="s">
        <v>226</v>
      </c>
      <c r="C158" s="63" t="s">
        <v>96</v>
      </c>
      <c r="D158" s="64" t="s">
        <v>97</v>
      </c>
      <c r="E158" s="25"/>
      <c r="F158" s="25"/>
      <c r="G158" s="25"/>
      <c r="H158" s="84">
        <f>SUM(E158:G158)</f>
        <v>0</v>
      </c>
    </row>
    <row r="159" spans="2:8" s="3" customFormat="1" ht="22.5" x14ac:dyDescent="0.2">
      <c r="B159" s="105" t="s">
        <v>199</v>
      </c>
      <c r="C159" s="63" t="s">
        <v>98</v>
      </c>
      <c r="D159" s="64" t="s">
        <v>99</v>
      </c>
      <c r="E159" s="25"/>
      <c r="F159" s="25"/>
      <c r="G159" s="25"/>
      <c r="H159" s="84">
        <f>SUM(E159:G159)</f>
        <v>0</v>
      </c>
    </row>
    <row r="160" spans="2:8" s="3" customFormat="1" ht="12" x14ac:dyDescent="0.2">
      <c r="B160" s="62" t="s">
        <v>224</v>
      </c>
      <c r="C160" s="63" t="s">
        <v>78</v>
      </c>
      <c r="D160" s="64"/>
      <c r="E160" s="86">
        <f>E161-E162</f>
        <v>-40779.699999999997</v>
      </c>
      <c r="F160" s="86">
        <f>F161-F162</f>
        <v>37506.28</v>
      </c>
      <c r="G160" s="86">
        <f>G161-G162</f>
        <v>0</v>
      </c>
      <c r="H160" s="87">
        <f>H161-H162</f>
        <v>-3273.42</v>
      </c>
    </row>
    <row r="161" spans="2:10" s="12" customFormat="1" ht="22.5" x14ac:dyDescent="0.2">
      <c r="B161" s="105" t="s">
        <v>227</v>
      </c>
      <c r="C161" s="63" t="s">
        <v>100</v>
      </c>
      <c r="D161" s="64" t="s">
        <v>101</v>
      </c>
      <c r="E161" s="25">
        <v>3926527.49</v>
      </c>
      <c r="F161" s="25">
        <v>20326571.25</v>
      </c>
      <c r="G161" s="25">
        <v>511693.68</v>
      </c>
      <c r="H161" s="84">
        <f>SUM(E161:G161)</f>
        <v>24764792.420000002</v>
      </c>
    </row>
    <row r="162" spans="2:10" s="12" customFormat="1" ht="11.25" x14ac:dyDescent="0.2">
      <c r="B162" s="105" t="s">
        <v>200</v>
      </c>
      <c r="C162" s="63" t="s">
        <v>102</v>
      </c>
      <c r="D162" s="64" t="s">
        <v>103</v>
      </c>
      <c r="E162" s="25">
        <v>3967307.19</v>
      </c>
      <c r="F162" s="25">
        <v>20289064.969999999</v>
      </c>
      <c r="G162" s="25">
        <v>511693.68</v>
      </c>
      <c r="H162" s="84">
        <f>SUM(E162:G162)</f>
        <v>24768065.84</v>
      </c>
    </row>
    <row r="163" spans="2:10" s="12" customFormat="1" ht="12" x14ac:dyDescent="0.2">
      <c r="B163" s="106" t="s">
        <v>150</v>
      </c>
      <c r="C163" s="63" t="s">
        <v>83</v>
      </c>
      <c r="D163" s="64" t="s">
        <v>64</v>
      </c>
      <c r="E163" s="25">
        <v>687875</v>
      </c>
      <c r="F163" s="25">
        <v>6856900</v>
      </c>
      <c r="G163" s="25">
        <v>-9982.68</v>
      </c>
      <c r="H163" s="84">
        <f>SUM(E163:G163)</f>
        <v>7534792.3200000003</v>
      </c>
    </row>
    <row r="164" spans="2:10" s="12" customFormat="1" ht="12.75" thickBot="1" x14ac:dyDescent="0.25">
      <c r="B164" s="106" t="s">
        <v>151</v>
      </c>
      <c r="C164" s="107" t="s">
        <v>88</v>
      </c>
      <c r="D164" s="129" t="s">
        <v>64</v>
      </c>
      <c r="E164" s="26">
        <v>9196.17</v>
      </c>
      <c r="F164" s="26">
        <v>46506.559999999998</v>
      </c>
      <c r="G164" s="26"/>
      <c r="H164" s="94">
        <f>SUM(E164:G164)</f>
        <v>55702.73</v>
      </c>
    </row>
    <row r="165" spans="2:10" s="12" customFormat="1" ht="11.25" x14ac:dyDescent="0.2">
      <c r="B165" s="21"/>
      <c r="C165" s="22"/>
      <c r="D165" s="33"/>
      <c r="E165" s="34"/>
      <c r="F165" s="34"/>
      <c r="G165" s="34"/>
      <c r="H165" s="35"/>
    </row>
    <row r="166" spans="2:10" s="12" customFormat="1" ht="11.25" x14ac:dyDescent="0.2">
      <c r="B166" s="11" t="s">
        <v>202</v>
      </c>
      <c r="C166" s="177" t="s">
        <v>207</v>
      </c>
      <c r="D166" s="177"/>
      <c r="E166" s="177"/>
      <c r="F166" s="15" t="s">
        <v>115</v>
      </c>
      <c r="G166" s="20"/>
      <c r="H166" s="24" t="s">
        <v>214</v>
      </c>
    </row>
    <row r="167" spans="2:10" s="12" customFormat="1" ht="10.5" customHeight="1" x14ac:dyDescent="0.2">
      <c r="B167" s="13" t="s">
        <v>118</v>
      </c>
      <c r="C167" s="178" t="s">
        <v>117</v>
      </c>
      <c r="D167" s="178"/>
      <c r="E167" s="178"/>
      <c r="G167" s="13" t="s">
        <v>116</v>
      </c>
      <c r="H167" s="23" t="s">
        <v>117</v>
      </c>
    </row>
    <row r="168" spans="2:10" s="12" customFormat="1" ht="30" customHeight="1" x14ac:dyDescent="0.2">
      <c r="B168" s="11"/>
      <c r="C168" s="11"/>
      <c r="D168" s="11"/>
      <c r="G168" s="11"/>
    </row>
    <row r="169" spans="2:10" s="12" customFormat="1" ht="10.5" customHeight="1" x14ac:dyDescent="0.2">
      <c r="B169" s="14" t="s">
        <v>113</v>
      </c>
      <c r="C169" s="179"/>
      <c r="D169" s="179"/>
      <c r="E169" s="179"/>
      <c r="F169" s="179"/>
      <c r="G169" s="179"/>
      <c r="H169" s="179"/>
    </row>
    <row r="170" spans="2:10" s="12" customFormat="1" ht="9.75" customHeight="1" x14ac:dyDescent="0.2">
      <c r="C170" s="178" t="s">
        <v>114</v>
      </c>
      <c r="D170" s="178"/>
      <c r="E170" s="178"/>
      <c r="F170" s="178"/>
      <c r="G170" s="178"/>
      <c r="H170" s="178"/>
    </row>
    <row r="171" spans="2:10" s="12" customFormat="1" ht="18.75" customHeight="1" x14ac:dyDescent="0.2">
      <c r="B171" s="15" t="s">
        <v>119</v>
      </c>
      <c r="C171" s="177"/>
      <c r="D171" s="177"/>
      <c r="E171" s="177"/>
      <c r="F171" s="16"/>
      <c r="G171" s="177"/>
      <c r="H171" s="177"/>
      <c r="I171" s="13"/>
      <c r="J171" s="13"/>
    </row>
    <row r="172" spans="2:10" s="19" customFormat="1" x14ac:dyDescent="0.2">
      <c r="B172" s="15" t="s">
        <v>120</v>
      </c>
      <c r="C172" s="178" t="s">
        <v>121</v>
      </c>
      <c r="D172" s="178"/>
      <c r="E172" s="178"/>
      <c r="F172" s="13" t="s">
        <v>116</v>
      </c>
      <c r="G172" s="178" t="s">
        <v>117</v>
      </c>
      <c r="H172" s="178"/>
    </row>
    <row r="173" spans="2:10" x14ac:dyDescent="0.2">
      <c r="B173" s="11" t="s">
        <v>203</v>
      </c>
      <c r="C173" s="177"/>
      <c r="D173" s="177"/>
      <c r="E173" s="177"/>
      <c r="F173" s="177"/>
      <c r="G173" s="177"/>
      <c r="H173" s="24"/>
    </row>
    <row r="174" spans="2:10" x14ac:dyDescent="0.2">
      <c r="B174" s="13" t="s">
        <v>118</v>
      </c>
      <c r="C174" s="178" t="s">
        <v>121</v>
      </c>
      <c r="D174" s="178"/>
      <c r="E174" s="178"/>
      <c r="F174" s="178" t="s">
        <v>117</v>
      </c>
      <c r="G174" s="178"/>
      <c r="H174" s="13" t="s">
        <v>122</v>
      </c>
    </row>
    <row r="175" spans="2:10" x14ac:dyDescent="0.2">
      <c r="B175" s="11"/>
      <c r="C175" s="11"/>
      <c r="D175" s="11"/>
      <c r="E175" s="12"/>
      <c r="F175" s="12"/>
      <c r="G175" s="11"/>
      <c r="H175" s="11"/>
    </row>
    <row r="176" spans="2:10" ht="14.25" customHeight="1" x14ac:dyDescent="0.2">
      <c r="B176" s="30" t="s">
        <v>314</v>
      </c>
      <c r="C176" s="11"/>
      <c r="D176" s="11"/>
      <c r="E176" s="11"/>
      <c r="F176" s="17"/>
      <c r="G176" s="17"/>
      <c r="H176" s="17"/>
    </row>
    <row r="177" spans="2:8" ht="14.25" customHeight="1" x14ac:dyDescent="0.2">
      <c r="B177" s="30"/>
      <c r="C177" s="11"/>
      <c r="D177" s="11"/>
      <c r="E177" s="11"/>
      <c r="F177" s="17"/>
      <c r="G177" s="17"/>
      <c r="H177" s="17"/>
    </row>
    <row r="178" spans="2:8" ht="13.5" hidden="1" customHeight="1" thickBot="1" x14ac:dyDescent="0.25">
      <c r="B178" s="18"/>
      <c r="C178" s="18"/>
      <c r="D178" s="18"/>
      <c r="E178" s="18"/>
      <c r="F178" s="18"/>
      <c r="G178" s="19"/>
      <c r="H178" s="19"/>
    </row>
    <row r="179" spans="2:8" ht="48.75" hidden="1" customHeight="1" thickTop="1" thickBot="1" x14ac:dyDescent="0.25">
      <c r="C179" s="160"/>
      <c r="D179" s="161"/>
      <c r="E179" s="161"/>
      <c r="F179" s="162" t="s">
        <v>157</v>
      </c>
      <c r="G179" s="162"/>
      <c r="H179" s="163"/>
    </row>
    <row r="180" spans="2:8" ht="13.5" hidden="1" customHeight="1" thickTop="1" thickBot="1" x14ac:dyDescent="0.25"/>
    <row r="181" spans="2:8" ht="15.75" hidden="1" thickTop="1" x14ac:dyDescent="0.2">
      <c r="C181" s="164" t="s">
        <v>158</v>
      </c>
      <c r="D181" s="165"/>
      <c r="E181" s="165"/>
      <c r="F181" s="166"/>
      <c r="G181" s="166"/>
      <c r="H181" s="167"/>
    </row>
    <row r="182" spans="2:8" hidden="1" x14ac:dyDescent="0.2">
      <c r="C182" s="150" t="s">
        <v>159</v>
      </c>
      <c r="D182" s="151"/>
      <c r="E182" s="151"/>
      <c r="F182" s="156"/>
      <c r="G182" s="156"/>
      <c r="H182" s="157"/>
    </row>
    <row r="183" spans="2:8" hidden="1" x14ac:dyDescent="0.2">
      <c r="C183" s="150" t="s">
        <v>156</v>
      </c>
      <c r="D183" s="151"/>
      <c r="E183" s="151"/>
      <c r="F183" s="154"/>
      <c r="G183" s="154"/>
      <c r="H183" s="155"/>
    </row>
    <row r="184" spans="2:8" hidden="1" x14ac:dyDescent="0.2">
      <c r="C184" s="150" t="s">
        <v>160</v>
      </c>
      <c r="D184" s="151"/>
      <c r="E184" s="151"/>
      <c r="F184" s="154"/>
      <c r="G184" s="154"/>
      <c r="H184" s="155"/>
    </row>
    <row r="185" spans="2:8" hidden="1" x14ac:dyDescent="0.2">
      <c r="C185" s="150" t="s">
        <v>161</v>
      </c>
      <c r="D185" s="151"/>
      <c r="E185" s="151"/>
      <c r="F185" s="154"/>
      <c r="G185" s="154"/>
      <c r="H185" s="155"/>
    </row>
    <row r="186" spans="2:8" hidden="1" x14ac:dyDescent="0.2">
      <c r="C186" s="150" t="s">
        <v>162</v>
      </c>
      <c r="D186" s="151"/>
      <c r="E186" s="151"/>
      <c r="F186" s="156"/>
      <c r="G186" s="156"/>
      <c r="H186" s="157"/>
    </row>
    <row r="187" spans="2:8" hidden="1" x14ac:dyDescent="0.2">
      <c r="C187" s="150" t="s">
        <v>163</v>
      </c>
      <c r="D187" s="151"/>
      <c r="E187" s="151"/>
      <c r="F187" s="156"/>
      <c r="G187" s="156"/>
      <c r="H187" s="157"/>
    </row>
    <row r="188" spans="2:8" hidden="1" x14ac:dyDescent="0.2">
      <c r="C188" s="150" t="s">
        <v>164</v>
      </c>
      <c r="D188" s="151"/>
      <c r="E188" s="151"/>
      <c r="F188" s="154"/>
      <c r="G188" s="154"/>
      <c r="H188" s="155"/>
    </row>
    <row r="189" spans="2:8" ht="15.75" hidden="1" thickBot="1" x14ac:dyDescent="0.25">
      <c r="C189" s="152" t="s">
        <v>165</v>
      </c>
      <c r="D189" s="153"/>
      <c r="E189" s="153"/>
      <c r="F189" s="158"/>
      <c r="G189" s="158"/>
      <c r="H189" s="159"/>
    </row>
    <row r="190" spans="2:8" ht="4.5" hidden="1" customHeight="1" thickTop="1" x14ac:dyDescent="0.2">
      <c r="C190" s="148"/>
      <c r="D190" s="148"/>
      <c r="E190" s="148"/>
      <c r="F190" s="149"/>
      <c r="G190" s="149"/>
      <c r="H190" s="149"/>
    </row>
    <row r="191" spans="2:8" hidden="1" x14ac:dyDescent="0.2"/>
  </sheetData>
  <mergeCells count="45">
    <mergeCell ref="C174:E174"/>
    <mergeCell ref="C169:H169"/>
    <mergeCell ref="C172:E172"/>
    <mergeCell ref="G171:H171"/>
    <mergeCell ref="G172:H172"/>
    <mergeCell ref="C173:E173"/>
    <mergeCell ref="F173:G173"/>
    <mergeCell ref="C170:H170"/>
    <mergeCell ref="F174:G174"/>
    <mergeCell ref="C171:E171"/>
    <mergeCell ref="D121:D123"/>
    <mergeCell ref="C7:F7"/>
    <mergeCell ref="C166:E166"/>
    <mergeCell ref="C167:E167"/>
    <mergeCell ref="C6:F6"/>
    <mergeCell ref="D80:D82"/>
    <mergeCell ref="D149:D151"/>
    <mergeCell ref="B2:G2"/>
    <mergeCell ref="D13:D15"/>
    <mergeCell ref="D38:D40"/>
    <mergeCell ref="D4:E4"/>
    <mergeCell ref="C8:F9"/>
    <mergeCell ref="C5:F5"/>
    <mergeCell ref="F185:H185"/>
    <mergeCell ref="C179:E179"/>
    <mergeCell ref="F179:H179"/>
    <mergeCell ref="C181:E181"/>
    <mergeCell ref="C183:E183"/>
    <mergeCell ref="C184:E184"/>
    <mergeCell ref="C182:E182"/>
    <mergeCell ref="F181:H181"/>
    <mergeCell ref="F182:H182"/>
    <mergeCell ref="F183:H183"/>
    <mergeCell ref="F184:H184"/>
    <mergeCell ref="C185:E185"/>
    <mergeCell ref="C190:E190"/>
    <mergeCell ref="F190:H190"/>
    <mergeCell ref="C186:E186"/>
    <mergeCell ref="C187:E187"/>
    <mergeCell ref="C189:E189"/>
    <mergeCell ref="C188:E188"/>
    <mergeCell ref="F188:H188"/>
    <mergeCell ref="F186:H186"/>
    <mergeCell ref="F187:H187"/>
    <mergeCell ref="F189:H189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88" orientation="landscape" blackAndWhite="1" r:id="rId1"/>
  <headerFooter alignWithMargins="0"/>
  <rowBreaks count="5" manualBreakCount="5">
    <brk id="36" max="16383" man="1"/>
    <brk id="78" max="16383" man="1"/>
    <brk id="119" max="16383" man="1"/>
    <brk id="147" max="16383" man="1"/>
    <brk id="177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2023-04-14T09:04:45Z</cp:lastPrinted>
  <dcterms:created xsi:type="dcterms:W3CDTF">2011-06-24T08:15:11Z</dcterms:created>
  <dcterms:modified xsi:type="dcterms:W3CDTF">2023-04-14T09:04:59Z</dcterms:modified>
</cp:coreProperties>
</file>